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215" tabRatio="912" activeTab="4"/>
  </bookViews>
  <sheets>
    <sheet name="公共预算平衡表" sheetId="34" r:id="rId1"/>
    <sheet name="一般收入表" sheetId="4" r:id="rId2"/>
    <sheet name="一般支出表" sheetId="26" r:id="rId3"/>
    <sheet name="一般支出明细表" sheetId="5" r:id="rId4"/>
    <sheet name="基本支出表" sheetId="6" r:id="rId5"/>
    <sheet name="基金平衡表" sheetId="33" r:id="rId6"/>
    <sheet name="基金预算本级支出" sheetId="9" r:id="rId7"/>
    <sheet name="社保基金预算收入" sheetId="13" r:id="rId8"/>
    <sheet name="社保基金预算支出" sheetId="14" r:id="rId9"/>
  </sheets>
  <definedNames>
    <definedName name="_a999923423">#REF!</definedName>
    <definedName name="_a9999323">#REF!</definedName>
    <definedName name="_a999942323">#REF!</definedName>
    <definedName name="_a9999548">#REF!</definedName>
    <definedName name="_a9999555">#REF!</definedName>
    <definedName name="_a99996544">#REF!</definedName>
    <definedName name="_a99999" localSheetId="6">#REF!</definedName>
    <definedName name="_a99999" localSheetId="7">#REF!</definedName>
    <definedName name="_a99999" localSheetId="8">#REF!</definedName>
    <definedName name="_a99999">#REF!</definedName>
    <definedName name="_a999991" localSheetId="8">#REF!</definedName>
    <definedName name="_a999991">#REF!</definedName>
    <definedName name="_a999991145">#REF!</definedName>
    <definedName name="_a99999222">#REF!</definedName>
    <definedName name="_a99999234234">#REF!</definedName>
    <definedName name="_a999995">#REF!</definedName>
    <definedName name="_a999996">#REF!</definedName>
    <definedName name="_a999999999">#REF!</definedName>
    <definedName name="_xlnm._FilterDatabase" localSheetId="6" hidden="1">基金预算本级支出!$A$3:$C$3</definedName>
    <definedName name="_xlnm._FilterDatabase" localSheetId="8" hidden="1">社保基金预算支出!$A$3:$C$4</definedName>
    <definedName name="_xlnm._FilterDatabase" localSheetId="3" hidden="1">一般支出明细表!#REF!</definedName>
    <definedName name="_Order1" hidden="1">255</definedName>
    <definedName name="_Order2" hidden="1">255</definedName>
    <definedName name="Database" localSheetId="6" hidden="1">#REF!</definedName>
    <definedName name="Database" localSheetId="7" hidden="1">#REF!</definedName>
    <definedName name="Database" localSheetId="8" hidden="1">#REF!</definedName>
    <definedName name="Database" hidden="1">#REF!</definedName>
    <definedName name="_xlnm.Print_Area" localSheetId="6">基金预算本级支出!$A:$C</definedName>
    <definedName name="_xlnm.Print_Area" localSheetId="8">社保基金预算支出!$A:$C</definedName>
    <definedName name="_xlnm.Print_Area" localSheetId="1">一般收入表!$A$1:$B$27</definedName>
    <definedName name="_xlnm.Print_Titles" localSheetId="4">基本支出表!$3:$3</definedName>
    <definedName name="_xlnm.Print_Titles" localSheetId="6">基金预算本级支出!$3:$3</definedName>
    <definedName name="_xlnm.Print_Titles" localSheetId="7">社保基金预算收入!$3:$3</definedName>
    <definedName name="_xlnm.Print_Titles" localSheetId="8">社保基金预算支出!$3:$3</definedName>
    <definedName name="_xlnm.Print_Titles" localSheetId="3">一般支出明细表!$1:$3</definedName>
    <definedName name="wrn.月报打印." localSheetId="1" hidden="1">{#N/A,#N/A,FALSE,"p9";#N/A,#N/A,FALSE,"p1";#N/A,#N/A,FALSE,"p2";#N/A,#N/A,FALSE,"p3";#N/A,#N/A,FALSE,"p4";#N/A,#N/A,FALSE,"p5";#N/A,#N/A,FALSE,"p6";#N/A,#N/A,FALSE,"p7";#N/A,#N/A,FALSE,"p8"}</definedName>
    <definedName name="wrn.月报打印." hidden="1">{#N/A,#N/A,FALSE,"p9";#N/A,#N/A,FALSE,"p1";#N/A,#N/A,FALSE,"p2";#N/A,#N/A,FALSE,"p3";#N/A,#N/A,FALSE,"p4";#N/A,#N/A,FALSE,"p5";#N/A,#N/A,FALSE,"p6";#N/A,#N/A,FALSE,"p7";#N/A,#N/A,FALSE,"p8"}</definedName>
    <definedName name="地区名称" localSheetId="6">#REF!</definedName>
    <definedName name="地区名称" localSheetId="7">#REF!</definedName>
    <definedName name="地区名称" localSheetId="8">#REF!</definedName>
    <definedName name="地区名称" localSheetId="1">#REF!</definedName>
    <definedName name="地区名称">#REF!</definedName>
    <definedName name="地区名称1" localSheetId="7">#REF!</definedName>
    <definedName name="地区名称1" localSheetId="8">#REF!</definedName>
    <definedName name="地区名称1">#REF!</definedName>
    <definedName name="地区名称10">#REF!</definedName>
    <definedName name="地区名称2" localSheetId="7">#REF!</definedName>
    <definedName name="地区名称2" localSheetId="8">#REF!</definedName>
    <definedName name="地区名称2">#REF!</definedName>
    <definedName name="地区名称3" localSheetId="8">#REF!</definedName>
    <definedName name="地区名称3">#REF!</definedName>
    <definedName name="地区名称32">#REF!</definedName>
    <definedName name="地区名称432">#REF!</definedName>
    <definedName name="地区名称444">#REF!</definedName>
    <definedName name="地区名称45234">#REF!</definedName>
    <definedName name="地区名称5">#REF!</definedName>
    <definedName name="地区名称55">#REF!</definedName>
    <definedName name="地区名称6">#REF!</definedName>
    <definedName name="地区名称7">#REF!</definedName>
    <definedName name="地区名称874">#REF!</definedName>
    <definedName name="地区名称9">#REF!</definedName>
    <definedName name="地区明确222">#REF!</definedName>
    <definedName name="基金" localSheetId="1" hidden="1">{#N/A,#N/A,FALSE,"p9";#N/A,#N/A,FALSE,"p1";#N/A,#N/A,FALSE,"p2";#N/A,#N/A,FALSE,"p3";#N/A,#N/A,FALSE,"p4";#N/A,#N/A,FALSE,"p5";#N/A,#N/A,FALSE,"p6";#N/A,#N/A,FALSE,"p7";#N/A,#N/A,FALSE,"p8"}</definedName>
    <definedName name="基金" hidden="1">{#N/A,#N/A,FALSE,"p9";#N/A,#N/A,FALSE,"p1";#N/A,#N/A,FALSE,"p2";#N/A,#N/A,FALSE,"p3";#N/A,#N/A,FALSE,"p4";#N/A,#N/A,FALSE,"p5";#N/A,#N/A,FALSE,"p6";#N/A,#N/A,FALSE,"p7";#N/A,#N/A,FALSE,"p8"}</definedName>
    <definedName name="计划1" localSheetId="1" hidden="1">{#N/A,#N/A,FALSE,"p9";#N/A,#N/A,FALSE,"p1";#N/A,#N/A,FALSE,"p2";#N/A,#N/A,FALSE,"p3";#N/A,#N/A,FALSE,"p4";#N/A,#N/A,FALSE,"p5";#N/A,#N/A,FALSE,"p6";#N/A,#N/A,FALSE,"p7";#N/A,#N/A,FALSE,"p8"}</definedName>
    <definedName name="计划1" hidden="1">{#N/A,#N/A,FALSE,"p9";#N/A,#N/A,FALSE,"p1";#N/A,#N/A,FALSE,"p2";#N/A,#N/A,FALSE,"p3";#N/A,#N/A,FALSE,"p4";#N/A,#N/A,FALSE,"p5";#N/A,#N/A,FALSE,"p6";#N/A,#N/A,FALSE,"p7";#N/A,#N/A,FALSE,"p8"}</definedName>
    <definedName name="计划2" hidden="1">{#N/A,#N/A,FALSE,"p9";#N/A,#N/A,FALSE,"p1";#N/A,#N/A,FALSE,"p2";#N/A,#N/A,FALSE,"p3";#N/A,#N/A,FALSE,"p4";#N/A,#N/A,FALSE,"p5";#N/A,#N/A,FALSE,"p6";#N/A,#N/A,FALSE,"p7";#N/A,#N/A,FALSE,"p8"}</definedName>
  </definedNames>
  <calcPr calcId="144525"/>
</workbook>
</file>

<file path=xl/sharedStrings.xml><?xml version="1.0" encoding="utf-8"?>
<sst xmlns="http://schemas.openxmlformats.org/spreadsheetml/2006/main" count="494">
  <si>
    <t>表1  2018年海港经济开发区一般公共预算收支平衡表</t>
  </si>
  <si>
    <t>单位：万元</t>
  </si>
  <si>
    <t>收     入</t>
  </si>
  <si>
    <t>支     出</t>
  </si>
  <si>
    <t>项    目</t>
  </si>
  <si>
    <t>预算数</t>
  </si>
  <si>
    <t>一、一般公共预算收入</t>
  </si>
  <si>
    <t>一、一般公共预算支出</t>
  </si>
  <si>
    <t>二、上级补助收入</t>
  </si>
  <si>
    <t>二、补助下级支出</t>
  </si>
  <si>
    <t>（一）上级返还性收入</t>
  </si>
  <si>
    <t>（一）对下返还性支出</t>
  </si>
  <si>
    <t xml:space="preserve">1、增值税和消费税返还收入 </t>
  </si>
  <si>
    <t xml:space="preserve">1、增值税和消费税返还支出 </t>
  </si>
  <si>
    <t>2、所得税基数返还收入</t>
  </si>
  <si>
    <t>2、所得税基数返还支出</t>
  </si>
  <si>
    <t>3、成品油价格和税费改革税收返还收入</t>
  </si>
  <si>
    <t>3、成品油价格和税费改革税收返还支出</t>
  </si>
  <si>
    <t>4、其他税收返还收入</t>
  </si>
  <si>
    <t>4、其他税收返还支出</t>
  </si>
  <si>
    <t>（二）上级转移支付收入</t>
  </si>
  <si>
    <t>（二）对下转移支付支出</t>
  </si>
  <si>
    <t>1、一般性转移支付收入</t>
  </si>
  <si>
    <t>1、一般性转移支付支出</t>
  </si>
  <si>
    <t>（1）体制补助</t>
  </si>
  <si>
    <t>（1）体制补助支出</t>
  </si>
  <si>
    <t>（2）均衡性转移支付</t>
  </si>
  <si>
    <t>（2）均衡性转移支付支出</t>
  </si>
  <si>
    <t>（3）老少边穷转移支付收入</t>
  </si>
  <si>
    <t>（3）老少边穷转移支付支出</t>
  </si>
  <si>
    <t>（4）县级基本财力保障机制奖补资金收入</t>
  </si>
  <si>
    <t>（4）县级基本财力保障机制奖补资金支出</t>
  </si>
  <si>
    <t>（5）结算补助收入</t>
  </si>
  <si>
    <t>（5）结算补助支出</t>
  </si>
  <si>
    <t>（6）化解债务补助收入</t>
  </si>
  <si>
    <t>（6）出口退税专项上解支出</t>
  </si>
  <si>
    <t>（7）资源枯竭型城市转移支付收入</t>
  </si>
  <si>
    <t>（7）资源枯竭城市转移支付补助支出</t>
  </si>
  <si>
    <t>（8）企业事业单位划转补助收入</t>
  </si>
  <si>
    <t>（8）企业事业单位划转补助支出</t>
  </si>
  <si>
    <t>（9）成品油价格和税费改革转移支付补助收入</t>
  </si>
  <si>
    <t>（9）成品油价格和税费改革专项上解支出</t>
  </si>
  <si>
    <t>（10）义务教育转移支付收入</t>
  </si>
  <si>
    <t>（10）基层公检法司转移支付支出</t>
  </si>
  <si>
    <t>（11）基本养老保险和低保等转移支付收入</t>
  </si>
  <si>
    <t>（11）义务教育等转移支付支出</t>
  </si>
  <si>
    <t>（12）新型农村合作医疗等转移支付收入</t>
  </si>
  <si>
    <t>（12）基本养老保险和低保等转移支付支出</t>
  </si>
  <si>
    <t>（13）农村综合改革转移支付资金</t>
  </si>
  <si>
    <t>（13）新型农村合作医疗等转移支付支出</t>
  </si>
  <si>
    <t>（14）产粮（油）大县奖励资金收入</t>
  </si>
  <si>
    <t xml:space="preserve"> (14)农村综合改革转移支付支出</t>
  </si>
  <si>
    <t>（15）重点生态功能区转移支付收入</t>
  </si>
  <si>
    <t>（15）产粮（油）大县奖励资金支出</t>
  </si>
  <si>
    <t>（17）固定数额补助收入</t>
  </si>
  <si>
    <t>（16）重点生态功能区转移支付支出</t>
  </si>
  <si>
    <t>（18）其他一般性转移支付收入</t>
  </si>
  <si>
    <t>（17）固定数额补助支出</t>
  </si>
  <si>
    <t>2、专项转移支付收入</t>
  </si>
  <si>
    <t>（18）其他一般性转移支付支出</t>
  </si>
  <si>
    <t>三、下级上解收入</t>
  </si>
  <si>
    <t>2、专项转移支付资金</t>
  </si>
  <si>
    <t>（一）体制上解收入</t>
  </si>
  <si>
    <t>三、上解上级支出</t>
  </si>
  <si>
    <t>（二）专项上解收入</t>
  </si>
  <si>
    <t>（一）体制上解支出</t>
  </si>
  <si>
    <t>四、调入预算稳定调解基金</t>
  </si>
  <si>
    <t>（二）专项上解支出</t>
  </si>
  <si>
    <t>五、上年结余</t>
  </si>
  <si>
    <t>收入总计</t>
  </si>
  <si>
    <t>支出总计</t>
  </si>
  <si>
    <t>表2  2018年海港经济开发区一般公共预算收入表</t>
  </si>
  <si>
    <t>项目</t>
  </si>
  <si>
    <t>一、税收收入</t>
  </si>
  <si>
    <t xml:space="preserve">    增值税</t>
  </si>
  <si>
    <t xml:space="preserve">    营业税</t>
  </si>
  <si>
    <t xml:space="preserve">    企业所得税</t>
  </si>
  <si>
    <t xml:space="preserve">    个人所得税</t>
  </si>
  <si>
    <t xml:space="preserve">    资源税</t>
  </si>
  <si>
    <t xml:space="preserve">      其中：水资源税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</si>
  <si>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</si>
  <si>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</si>
  <si>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</si>
  <si>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</si>
  <si>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</si>
  <si>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</si>
  <si>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契税</t>
  </si>
  <si>
    <t xml:space="preserve">    其他税收收入</t>
  </si>
  <si>
    <t>二、非税收入</t>
  </si>
  <si>
    <t xml:space="preserve">    专项收入</t>
  </si>
  <si>
    <t xml:space="preserve">    其中：教育费附加收入</t>
  </si>
  <si>
    <t xml:space="preserve">          残疾人就业保障金收入</t>
  </si>
  <si>
    <t xml:space="preserve">    行政事业性收费收入</t>
  </si>
  <si>
    <t xml:space="preserve">    罚没收入</t>
  </si>
  <si>
    <t xml:space="preserve">    国有资源（资产）有偿使用收入</t>
  </si>
  <si>
    <t xml:space="preserve">    其他收入</t>
  </si>
  <si>
    <t>合计</t>
  </si>
  <si>
    <t>表3  2018年海港经济开发区一般公共预算支出表</t>
  </si>
  <si>
    <t xml:space="preserve">  一般公共服务支出</t>
  </si>
  <si>
    <t xml:space="preserve">  国防支出</t>
  </si>
  <si>
    <t xml:space="preserve">  公共安全支出</t>
  </si>
  <si>
    <t xml:space="preserve">  教育支出</t>
  </si>
  <si>
    <t xml:space="preserve">  科学技术支出</t>
  </si>
  <si>
    <t xml:space="preserve">  文化体育与传媒支出</t>
  </si>
  <si>
    <t xml:space="preserve">  社会保障和就业支出</t>
  </si>
  <si>
    <t xml:space="preserve">  医疗卫生与计划生育支出</t>
  </si>
  <si>
    <t xml:space="preserve">  节能环保支出</t>
  </si>
  <si>
    <t xml:space="preserve">  城乡社区支出</t>
  </si>
  <si>
    <t xml:space="preserve">  农林水支出</t>
  </si>
  <si>
    <t xml:space="preserve">  交通运输支出</t>
  </si>
  <si>
    <t xml:space="preserve">  资源勘探信息等支出</t>
  </si>
  <si>
    <t xml:space="preserve">  商业服务业等支出</t>
  </si>
  <si>
    <t xml:space="preserve">  国土海洋气象等支出</t>
  </si>
  <si>
    <t xml:space="preserve">  住房保障支出</t>
  </si>
  <si>
    <t xml:space="preserve">  预备费</t>
  </si>
  <si>
    <t xml:space="preserve">  其他支出(类)</t>
  </si>
  <si>
    <t xml:space="preserve">  债务还本支出</t>
  </si>
  <si>
    <t xml:space="preserve">  债务付息支出</t>
  </si>
  <si>
    <t>表4  2018年海港经济开发区一般公共预算支出明细表</t>
  </si>
  <si>
    <t>科目编码</t>
  </si>
  <si>
    <t>科目名称</t>
  </si>
  <si>
    <t>一般公共服务支出</t>
  </si>
  <si>
    <t>人大事务</t>
  </si>
  <si>
    <t xml:space="preserve">  行政运行</t>
  </si>
  <si>
    <t>政府办公厅（室）及相关机构事务</t>
  </si>
  <si>
    <t xml:space="preserve">  政务公开审批</t>
  </si>
  <si>
    <t xml:space="preserve">  信访事务</t>
  </si>
  <si>
    <t xml:space="preserve">  其他政府办公厅（室）及相关机构事务支出</t>
  </si>
  <si>
    <t>发展与改革事务</t>
  </si>
  <si>
    <t xml:space="preserve">  战略规划与实施</t>
  </si>
  <si>
    <t xml:space="preserve">  社会事业发展规划</t>
  </si>
  <si>
    <t xml:space="preserve">  其他发展与改革事务支出</t>
  </si>
  <si>
    <t>统计信息事务</t>
  </si>
  <si>
    <t xml:space="preserve">  专项普查活动</t>
  </si>
  <si>
    <t>财政事务</t>
  </si>
  <si>
    <t xml:space="preserve">  预算改革业务</t>
  </si>
  <si>
    <t xml:space="preserve">  财政国库业务</t>
  </si>
  <si>
    <t xml:space="preserve">  财政委托业务支出</t>
  </si>
  <si>
    <t xml:space="preserve">  其他财政事务支出</t>
  </si>
  <si>
    <t>税收事务</t>
  </si>
  <si>
    <t xml:space="preserve">  一般行政管理事务</t>
  </si>
  <si>
    <t xml:space="preserve">  税务办案</t>
  </si>
  <si>
    <t xml:space="preserve">  代扣代收代征税款手续费</t>
  </si>
  <si>
    <t xml:space="preserve">  税务宣传</t>
  </si>
  <si>
    <t xml:space="preserve">  协税护税</t>
  </si>
  <si>
    <t xml:space="preserve">  信息化建设</t>
  </si>
  <si>
    <t>审计事务</t>
  </si>
  <si>
    <t xml:space="preserve">  审计业务</t>
  </si>
  <si>
    <t>人力资源事务</t>
  </si>
  <si>
    <t xml:space="preserve">  公务员考核</t>
  </si>
  <si>
    <t xml:space="preserve">  公务员招考</t>
  </si>
  <si>
    <t xml:space="preserve">  其他人力资源事务支出</t>
  </si>
  <si>
    <t>纪检监察事务</t>
  </si>
  <si>
    <t xml:space="preserve">  大案要案查处</t>
  </si>
  <si>
    <t xml:space="preserve">  其他纪检监察事务支出</t>
  </si>
  <si>
    <t>商贸事务</t>
  </si>
  <si>
    <t xml:space="preserve">  对外贸易管理</t>
  </si>
  <si>
    <t xml:space="preserve">  外资管理</t>
  </si>
  <si>
    <t xml:space="preserve">  国内贸易管理</t>
  </si>
  <si>
    <t xml:space="preserve">  招商引资</t>
  </si>
  <si>
    <t>工商行政管理事务</t>
  </si>
  <si>
    <t xml:space="preserve">  工商行政管理专项</t>
  </si>
  <si>
    <t>质量技术监督与检验检疫事务</t>
  </si>
  <si>
    <t>民族事务</t>
  </si>
  <si>
    <t xml:space="preserve">  民族工作专项</t>
  </si>
  <si>
    <t>宗教事务</t>
  </si>
  <si>
    <t xml:space="preserve">  宗教工作专项</t>
  </si>
  <si>
    <t>群众团体事务</t>
  </si>
  <si>
    <t xml:space="preserve">  其他群众团体事务支出</t>
  </si>
  <si>
    <t>党委办公厅（室）及相关机构事务</t>
  </si>
  <si>
    <t xml:space="preserve">  其他党委办公厅（室）及相关机构事务支出</t>
  </si>
  <si>
    <t>国防支出</t>
  </si>
  <si>
    <t>国防动员</t>
  </si>
  <si>
    <t xml:space="preserve">  兵役征集</t>
  </si>
  <si>
    <t xml:space="preserve">  国防教育</t>
  </si>
  <si>
    <t xml:space="preserve">  民兵</t>
  </si>
  <si>
    <t>公共安全支出</t>
  </si>
  <si>
    <t>武装警察</t>
  </si>
  <si>
    <t xml:space="preserve">  边防</t>
  </si>
  <si>
    <t xml:space="preserve">  消防</t>
  </si>
  <si>
    <t>公安</t>
  </si>
  <si>
    <t xml:space="preserve">  道路交通管理</t>
  </si>
  <si>
    <t>国家安全</t>
  </si>
  <si>
    <t xml:space="preserve">  安全业务</t>
  </si>
  <si>
    <t>检察</t>
  </si>
  <si>
    <t>法院</t>
  </si>
  <si>
    <t>教育支出</t>
  </si>
  <si>
    <t>普通教育</t>
  </si>
  <si>
    <t xml:space="preserve">  学前教育</t>
  </si>
  <si>
    <t xml:space="preserve">  小学教育</t>
  </si>
  <si>
    <t xml:space="preserve">  初中教育</t>
  </si>
  <si>
    <t xml:space="preserve">  高中教育</t>
  </si>
  <si>
    <t xml:space="preserve">  其他普通教育支出</t>
  </si>
  <si>
    <t>科学技术支出</t>
  </si>
  <si>
    <t>其他科学技术支出</t>
  </si>
  <si>
    <t xml:space="preserve">  科技奖励</t>
  </si>
  <si>
    <t>文化体育与传媒支出</t>
  </si>
  <si>
    <t>文化</t>
  </si>
  <si>
    <t xml:space="preserve">  文化活动</t>
  </si>
  <si>
    <t xml:space="preserve">  文化市场管理</t>
  </si>
  <si>
    <t xml:space="preserve">  其他文化支出</t>
  </si>
  <si>
    <t>其他文化体育与传媒支出</t>
  </si>
  <si>
    <t xml:space="preserve">  宣传文化发展专项支出</t>
  </si>
  <si>
    <t xml:space="preserve">  其他文化体育与传媒支出</t>
  </si>
  <si>
    <t>社会保障和就业支出</t>
  </si>
  <si>
    <t>人力资源和社会保障管理事务</t>
  </si>
  <si>
    <t xml:space="preserve">  社会保险业务管理事务</t>
  </si>
  <si>
    <t xml:space="preserve">  社会保险经办机构</t>
  </si>
  <si>
    <t xml:space="preserve">  其他人力资源和社会保障管理事务支出</t>
  </si>
  <si>
    <t>民政管理事务</t>
  </si>
  <si>
    <t xml:space="preserve">  拥军优属</t>
  </si>
  <si>
    <t xml:space="preserve">  老龄事务</t>
  </si>
  <si>
    <t xml:space="preserve">  民间组织管理</t>
  </si>
  <si>
    <t xml:space="preserve">  行政区划和地名管理</t>
  </si>
  <si>
    <t xml:space="preserve">  基层政权和社区建设</t>
  </si>
  <si>
    <t xml:space="preserve">  其他民政管理事务支出</t>
  </si>
  <si>
    <t>行政事业单位离退休</t>
  </si>
  <si>
    <t xml:space="preserve">  归口管理的行政单位离退休</t>
  </si>
  <si>
    <t xml:space="preserve">  事业单位离退休</t>
  </si>
  <si>
    <t xml:space="preserve">  机关事业单位基本养老保险缴费支出</t>
  </si>
  <si>
    <t xml:space="preserve">  其他行政事业单位离退休支出</t>
  </si>
  <si>
    <t>就业补助</t>
  </si>
  <si>
    <t xml:space="preserve">  职业培训补贴</t>
  </si>
  <si>
    <t xml:space="preserve">  其他就业补助支出</t>
  </si>
  <si>
    <t>抚恤</t>
  </si>
  <si>
    <t xml:space="preserve">  死亡抚恤</t>
  </si>
  <si>
    <t xml:space="preserve">  伤残抚恤</t>
  </si>
  <si>
    <t xml:space="preserve">  在乡复员、退伍军人生活补助</t>
  </si>
  <si>
    <t xml:space="preserve">  优抚事业单位支出</t>
  </si>
  <si>
    <t xml:space="preserve">  义务兵优待</t>
  </si>
  <si>
    <t xml:space="preserve">  其他优抚支出</t>
  </si>
  <si>
    <t>退役安置</t>
  </si>
  <si>
    <t xml:space="preserve">  退役士兵安置</t>
  </si>
  <si>
    <t xml:space="preserve">  军队移交政府的离退休人员安置</t>
  </si>
  <si>
    <t xml:space="preserve">  退役士兵管理教育</t>
  </si>
  <si>
    <t>社会福利</t>
  </si>
  <si>
    <t xml:space="preserve">  儿童福利</t>
  </si>
  <si>
    <t xml:space="preserve">  老年福利</t>
  </si>
  <si>
    <t xml:space="preserve">  其他社会福利支出</t>
  </si>
  <si>
    <t>残疾人事业</t>
  </si>
  <si>
    <t xml:space="preserve">  残疾人康复</t>
  </si>
  <si>
    <t xml:space="preserve">  残疾人就业和扶贫</t>
  </si>
  <si>
    <t xml:space="preserve">  其他残疾人事业支出</t>
  </si>
  <si>
    <t>最低生活保障</t>
  </si>
  <si>
    <t xml:space="preserve">  城市最低生活保障金支出</t>
  </si>
  <si>
    <t xml:space="preserve">  农村最低生活保障金支出</t>
  </si>
  <si>
    <t>临时救助</t>
  </si>
  <si>
    <t xml:space="preserve">  临时救助支出</t>
  </si>
  <si>
    <t xml:space="preserve">  流浪乞讨人员救助支出</t>
  </si>
  <si>
    <t>特困人员救助供养</t>
  </si>
  <si>
    <t xml:space="preserve">  城市特困人员救助供养支出</t>
  </si>
  <si>
    <t xml:space="preserve">  农村特困人员救助供养支出</t>
  </si>
  <si>
    <t>财政对基本养老保险基金的补助</t>
  </si>
  <si>
    <t xml:space="preserve">  财政对城乡居民基本养老保险基金的补助</t>
  </si>
  <si>
    <t>其他社会保障和就业支出</t>
  </si>
  <si>
    <t xml:space="preserve">  其他社会保障和就业支出</t>
  </si>
  <si>
    <t>医疗卫生与计划生育支出</t>
  </si>
  <si>
    <t>基层医疗卫生机构</t>
  </si>
  <si>
    <t xml:space="preserve">  其他基层医疗卫生机构支出</t>
  </si>
  <si>
    <t>公共卫生</t>
  </si>
  <si>
    <t xml:space="preserve">  应急救治机构</t>
  </si>
  <si>
    <t xml:space="preserve">  基本公共卫生服务</t>
  </si>
  <si>
    <t xml:space="preserve">  重大公共卫生专项</t>
  </si>
  <si>
    <t xml:space="preserve">  突发公共卫生事件应急处理</t>
  </si>
  <si>
    <t xml:space="preserve">  其他公共卫生支出</t>
  </si>
  <si>
    <t>计划生育事务</t>
  </si>
  <si>
    <t xml:space="preserve">  计划生育服务</t>
  </si>
  <si>
    <t xml:space="preserve">  其他计划生育事务支出</t>
  </si>
  <si>
    <t>食品和药品监督管理事务</t>
  </si>
  <si>
    <t xml:space="preserve">  食品安全事务</t>
  </si>
  <si>
    <t xml:space="preserve">  事业运行</t>
  </si>
  <si>
    <t>财政对基本医疗保险基金的补助</t>
  </si>
  <si>
    <t xml:space="preserve">  财政对城乡居民基本医疗保险基金的补助</t>
  </si>
  <si>
    <t>医疗救助</t>
  </si>
  <si>
    <t xml:space="preserve">  城乡医疗救助</t>
  </si>
  <si>
    <t>优抚对象医疗</t>
  </si>
  <si>
    <t xml:space="preserve">  优抚对象医疗补助</t>
  </si>
  <si>
    <t>其他医疗卫生与计划生育支出</t>
  </si>
  <si>
    <t xml:space="preserve">  其他医疗卫生与计划生育支出</t>
  </si>
  <si>
    <t>节能环保支出</t>
  </si>
  <si>
    <t>环境保护管理事务</t>
  </si>
  <si>
    <t>城乡社区支出</t>
  </si>
  <si>
    <t>城乡社区管理事务</t>
  </si>
  <si>
    <t xml:space="preserve">  城管执法</t>
  </si>
  <si>
    <t xml:space="preserve">  其他城乡社区管理事务支出</t>
  </si>
  <si>
    <t>城乡社区规划与管理</t>
  </si>
  <si>
    <t xml:space="preserve">  城乡社区规划与管理</t>
  </si>
  <si>
    <t>城乡社区公共设施</t>
  </si>
  <si>
    <t xml:space="preserve">  小城镇基础设施建设</t>
  </si>
  <si>
    <t xml:space="preserve">  其他城乡社区公共设施支出</t>
  </si>
  <si>
    <t>城乡社区环境卫生</t>
  </si>
  <si>
    <t xml:space="preserve">  城乡社区环境卫生</t>
  </si>
  <si>
    <t>其他城乡社区支出</t>
  </si>
  <si>
    <t xml:space="preserve">  其他城乡社区支出</t>
  </si>
  <si>
    <t>农林水支出</t>
  </si>
  <si>
    <t>农业</t>
  </si>
  <si>
    <t xml:space="preserve">  病虫害控制</t>
  </si>
  <si>
    <t xml:space="preserve">  统计监测与信息服务</t>
  </si>
  <si>
    <t xml:space="preserve">  农业生产支持补贴</t>
  </si>
  <si>
    <t xml:space="preserve">  农产品加工与促销</t>
  </si>
  <si>
    <t xml:space="preserve">  农村公益事业</t>
  </si>
  <si>
    <t xml:space="preserve">  对高校毕业生到基层任职补助</t>
  </si>
  <si>
    <t xml:space="preserve">  其他农业支出</t>
  </si>
  <si>
    <t>林业</t>
  </si>
  <si>
    <t xml:space="preserve">  林业技术推广</t>
  </si>
  <si>
    <t xml:space="preserve">  动植物保护</t>
  </si>
  <si>
    <t xml:space="preserve">  其他林业支出</t>
  </si>
  <si>
    <t>水利</t>
  </si>
  <si>
    <t xml:space="preserve">  农田水利</t>
  </si>
  <si>
    <t xml:space="preserve">  其他水利支出</t>
  </si>
  <si>
    <t>扶贫</t>
  </si>
  <si>
    <t xml:space="preserve">  其他扶贫支出</t>
  </si>
  <si>
    <t>农村综合改革</t>
  </si>
  <si>
    <t xml:space="preserve">  对村民委员会和村党支部的补助</t>
  </si>
  <si>
    <t xml:space="preserve">  其他农村综合改革支出</t>
  </si>
  <si>
    <t>普惠金融发展支出</t>
  </si>
  <si>
    <t xml:space="preserve">  农业保险保费补贴</t>
  </si>
  <si>
    <t>交通运输支出</t>
  </si>
  <si>
    <t>公路水路运输</t>
  </si>
  <si>
    <t xml:space="preserve">  公路养护</t>
  </si>
  <si>
    <t xml:space="preserve">  公路和运输安全</t>
  </si>
  <si>
    <t>资源勘探信息等支出</t>
  </si>
  <si>
    <t>安全生产监管</t>
  </si>
  <si>
    <t>支持中小企业发展和管理支出</t>
  </si>
  <si>
    <t xml:space="preserve">  其他支持中小企业发展和管理支出</t>
  </si>
  <si>
    <t>国土海洋气象等支出</t>
  </si>
  <si>
    <t>国土资源事务</t>
  </si>
  <si>
    <t xml:space="preserve">  国土资源调查</t>
  </si>
  <si>
    <t>海洋管理事务</t>
  </si>
  <si>
    <t xml:space="preserve">  其他海洋管理事务支出</t>
  </si>
  <si>
    <t>气象事务</t>
  </si>
  <si>
    <t xml:space="preserve">  气象服务</t>
  </si>
  <si>
    <t>住房保障支出</t>
  </si>
  <si>
    <t>保障性安居工程支出</t>
  </si>
  <si>
    <t xml:space="preserve">  农村危房改造</t>
  </si>
  <si>
    <t>住房改革支出</t>
  </si>
  <si>
    <t xml:space="preserve">  住房公积金</t>
  </si>
  <si>
    <t>预备费</t>
  </si>
  <si>
    <t>其他支出</t>
  </si>
  <si>
    <t>年初预留</t>
  </si>
  <si>
    <t>债务付息支出</t>
  </si>
  <si>
    <t>地方政府一般债务付息支出</t>
  </si>
  <si>
    <t xml:space="preserve">  地方政府一般债券付息支出</t>
  </si>
  <si>
    <t>表5  2018年海港经济开发区一般公共预算基本支出表</t>
  </si>
  <si>
    <t>501</t>
  </si>
  <si>
    <t>机关工资福利支出</t>
  </si>
  <si>
    <t>工资奖金津补贴</t>
  </si>
  <si>
    <t>社会保障缴费</t>
  </si>
  <si>
    <t>住房公积金</t>
  </si>
  <si>
    <t>502</t>
  </si>
  <si>
    <t>机关商品和服务支出</t>
  </si>
  <si>
    <t>办公费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</si>
  <si>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</si>
  <si>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</si>
  <si>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</si>
  <si>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</si>
  <si>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</si>
  <si>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</si>
  <si>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</si>
  <si>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维修（护）费</t>
  </si>
  <si>
    <t>其他商品和服务支出</t>
  </si>
  <si>
    <t>对事业单位经常性补助</t>
  </si>
  <si>
    <t>工资福利支出</t>
  </si>
  <si>
    <t>509</t>
  </si>
  <si>
    <t>对个人和家庭的补助</t>
  </si>
  <si>
    <t>社会福利和救助</t>
  </si>
  <si>
    <t>助学金</t>
  </si>
  <si>
    <t>个人农业生产补贴</t>
  </si>
  <si>
    <t>其他对个人和家庭的补助</t>
  </si>
  <si>
    <t>表6  2018年海港经济开发区政府性基金预算收支表</t>
  </si>
  <si>
    <r>
      <rPr>
        <sz val="12"/>
        <color indexed="8"/>
        <rFont val="宋体"/>
        <charset val="134"/>
      </rPr>
      <t>单位：万元</t>
    </r>
  </si>
  <si>
    <t>支    出</t>
  </si>
  <si>
    <r>
      <rPr>
        <b/>
        <sz val="11"/>
        <color indexed="8"/>
        <rFont val="宋体"/>
        <charset val="134"/>
      </rPr>
      <t>预算数</t>
    </r>
  </si>
  <si>
    <r>
      <rPr>
        <b/>
        <sz val="11"/>
        <color indexed="8"/>
        <rFont val="宋体"/>
        <charset val="134"/>
      </rPr>
      <t>合计</t>
    </r>
  </si>
  <si>
    <r>
      <rPr>
        <b/>
        <sz val="11"/>
        <color indexed="8"/>
        <rFont val="宋体"/>
        <charset val="134"/>
      </rPr>
      <t>上级提前下达转移支付</t>
    </r>
  </si>
  <si>
    <r>
      <rPr>
        <b/>
        <sz val="11"/>
        <color indexed="8"/>
        <rFont val="宋体"/>
        <charset val="134"/>
      </rPr>
      <t>小计</t>
    </r>
  </si>
  <si>
    <t>本级支出</t>
  </si>
  <si>
    <r>
      <rPr>
        <b/>
        <sz val="11"/>
        <color indexed="8"/>
        <rFont val="宋体"/>
        <charset val="134"/>
      </rPr>
      <t>对下补助</t>
    </r>
  </si>
  <si>
    <t>1、港口建设费收入</t>
  </si>
  <si>
    <t>1.科学技术支出</t>
  </si>
  <si>
    <t>2、国家电影事业发展专项资金收入</t>
  </si>
  <si>
    <t>2.文化体育与传媒支出</t>
  </si>
  <si>
    <t>3、国有土地收益基金收入</t>
  </si>
  <si>
    <t>3.社会保障和就业支出</t>
  </si>
  <si>
    <t>4、农业土地开发资金收入</t>
  </si>
  <si>
    <t>4.节能环保支出</t>
  </si>
  <si>
    <t>5、国有土地使用权出让收入</t>
  </si>
  <si>
    <t>5.城乡社区支出</t>
  </si>
  <si>
    <t>6、彩票公益金收入</t>
  </si>
  <si>
    <t>6.农林水支出</t>
  </si>
  <si>
    <t>7.城市基础设施配套费收入</t>
  </si>
  <si>
    <t>7.交通运输支出</t>
  </si>
  <si>
    <t>8.小型水库移民扶助基金收入</t>
  </si>
  <si>
    <t>8.资源勘探信息等支出</t>
  </si>
  <si>
    <t>9.车辆通行费</t>
  </si>
  <si>
    <t>9.商业服务业等支出</t>
  </si>
  <si>
    <t>10.污水处理费收入</t>
  </si>
  <si>
    <t>10.金融支出</t>
  </si>
  <si>
    <t>11.彩票发行机构和彩票销售机构的业务费用</t>
  </si>
  <si>
    <t>11.其他支出</t>
  </si>
  <si>
    <t>12.其他政府性基金收入</t>
  </si>
  <si>
    <t>12.债务还本支出</t>
  </si>
  <si>
    <t>13.上级提前下达转移支付</t>
  </si>
  <si>
    <t>13.债务付息支出</t>
  </si>
  <si>
    <t>收入合计</t>
  </si>
  <si>
    <t>支出合计</t>
  </si>
  <si>
    <t>表7  2018年海港经济开发区政府性基金预算支出明细表</t>
  </si>
  <si>
    <t>208</t>
  </si>
  <si>
    <t xml:space="preserve">  大中型水库移民后期扶持基金支出</t>
  </si>
  <si>
    <t xml:space="preserve">    其他大中型水库移民后期扶持基金支出</t>
  </si>
  <si>
    <t>212</t>
  </si>
  <si>
    <t xml:space="preserve">  国有土地使用权出让收入及对应专项债务收入安排的支出</t>
  </si>
  <si>
    <t xml:space="preserve">    征地和拆迁补偿支出</t>
  </si>
  <si>
    <t xml:space="preserve">    土地开发支出</t>
  </si>
  <si>
    <t xml:space="preserve">    城市建设支出</t>
  </si>
  <si>
    <t xml:space="preserve">    农村基础设施建设支出</t>
  </si>
  <si>
    <t xml:space="preserve">    其他国有土地使用权出让收入安排的支出</t>
  </si>
  <si>
    <t xml:space="preserve">  城市基础设施配套费及对应专项债务收入安排的支出</t>
  </si>
  <si>
    <t xml:space="preserve">    城市公共设施</t>
  </si>
  <si>
    <t xml:space="preserve">    城市环境卫生</t>
  </si>
  <si>
    <t xml:space="preserve">    其他城市基础设施配套费安排的支出</t>
  </si>
  <si>
    <t xml:space="preserve">  污水处理费及对应专项债务收入安排的支出</t>
  </si>
  <si>
    <t xml:space="preserve">    污水处理设施建设和运营</t>
  </si>
  <si>
    <t xml:space="preserve">  彩票公益金对应专项债务收入安排的支出</t>
  </si>
  <si>
    <t xml:space="preserve">    用于社会福利的彩票公益金支出</t>
  </si>
  <si>
    <t xml:space="preserve">    用于城乡医疗救助的彩票公益金支出</t>
  </si>
  <si>
    <t>表8  2018年海港经济开发区社会保险基金预算收入表</t>
  </si>
  <si>
    <t>企业职工基本养老保险基金收入</t>
  </si>
  <si>
    <t xml:space="preserve">  企业职工基本养老保险费收入</t>
  </si>
  <si>
    <t xml:space="preserve">  企业职工基本养老保险基金财政补贴收入</t>
  </si>
  <si>
    <t xml:space="preserve">  企业职工基本养老保险基金利息收入</t>
  </si>
  <si>
    <t xml:space="preserve">  其他企业职工基本养老保险基金收入</t>
  </si>
  <si>
    <t>失业保险基金收入</t>
  </si>
  <si>
    <t xml:space="preserve">  失业保险费收入</t>
  </si>
  <si>
    <t>10203</t>
  </si>
  <si>
    <t>职工基本医疗保险基金收入</t>
  </si>
  <si>
    <t xml:space="preserve">  职工基本医疗保险费收入</t>
  </si>
  <si>
    <t xml:space="preserve">  职工基本医疗保险基金利息收入</t>
  </si>
  <si>
    <t>10204</t>
  </si>
  <si>
    <t>工伤保险基金收入</t>
  </si>
  <si>
    <t xml:space="preserve">  工伤保险费收入</t>
  </si>
  <si>
    <t>10205</t>
  </si>
  <si>
    <t>生育保险基金收入</t>
  </si>
  <si>
    <t xml:space="preserve">  生育保险费收入</t>
  </si>
  <si>
    <t xml:space="preserve">  生育保险基金利息收入</t>
  </si>
  <si>
    <t>城镇居民基本医疗保险基金收入</t>
  </si>
  <si>
    <t xml:space="preserve">  城镇居民基本医疗保险基金缴费收入</t>
  </si>
  <si>
    <t xml:space="preserve">  城镇居民基本医疗保险基金财政补贴收入</t>
  </si>
  <si>
    <t xml:space="preserve">  城镇居民基本医疗保险基金利息收入</t>
  </si>
  <si>
    <t>10210</t>
  </si>
  <si>
    <t>城乡居民基本养老保险基金收入</t>
  </si>
  <si>
    <t xml:space="preserve">  城乡居民基本养老保险费基金缴费收入</t>
  </si>
  <si>
    <t xml:space="preserve">  城乡居民基本养老保险基金财政补贴收入</t>
  </si>
  <si>
    <t xml:space="preserve">  城乡居民基本养老保险费基金利息收入</t>
  </si>
  <si>
    <t xml:space="preserve">  其他城乡居民基本养老保险基金收入</t>
  </si>
  <si>
    <t>表9  2018年海港经济开发区社会保险基金预算支出表</t>
  </si>
  <si>
    <t>209</t>
  </si>
  <si>
    <t>社会保险基金支出</t>
  </si>
  <si>
    <t>20901</t>
  </si>
  <si>
    <t xml:space="preserve">  企业职工基本养老保险基金支出</t>
  </si>
  <si>
    <t>2090101</t>
  </si>
  <si>
    <t xml:space="preserve">    基本养老金</t>
  </si>
  <si>
    <t>2090199</t>
  </si>
  <si>
    <t xml:space="preserve">    其他企业职工基本养老保险基金支出</t>
  </si>
  <si>
    <t>20903</t>
  </si>
  <si>
    <t xml:space="preserve">  职工基本医疗保险基金支出</t>
  </si>
  <si>
    <t>2090301</t>
  </si>
  <si>
    <t xml:space="preserve">    职工基本医疗保险统筹基金</t>
  </si>
  <si>
    <t>20905</t>
  </si>
  <si>
    <t xml:space="preserve">  生育保险基金支出</t>
  </si>
  <si>
    <t>2090501</t>
  </si>
  <si>
    <t xml:space="preserve">    生育医疗费用支出</t>
  </si>
  <si>
    <t>20907</t>
  </si>
  <si>
    <t xml:space="preserve">  城镇居民基本医疗保险基金支出</t>
  </si>
  <si>
    <t>2090701</t>
  </si>
  <si>
    <t xml:space="preserve">    城镇居民基本医疗保险基金医疗待遇支出</t>
  </si>
  <si>
    <t>2090702</t>
  </si>
  <si>
    <t xml:space="preserve">    大病医疗保险支出</t>
  </si>
  <si>
    <t>20910</t>
  </si>
  <si>
    <t xml:space="preserve">  城乡居民基本养老保险基金支出</t>
  </si>
  <si>
    <t>2091001</t>
  </si>
  <si>
    <t xml:space="preserve">    基础养老金支出</t>
  </si>
  <si>
    <t>2091099</t>
  </si>
  <si>
    <t xml:space="preserve">    其他城乡居民基本养老保险基金支出</t>
  </si>
  <si>
    <t>230</t>
  </si>
  <si>
    <t>转移性支出</t>
  </si>
  <si>
    <t>23009</t>
  </si>
  <si>
    <t xml:space="preserve">  年终结余</t>
  </si>
  <si>
    <t>2300903</t>
  </si>
  <si>
    <t xml:space="preserve">    社会保险基金预算年终结余</t>
  </si>
  <si>
    <t>23014</t>
  </si>
  <si>
    <t xml:space="preserve">  社会保险基金上解下拨支出</t>
  </si>
  <si>
    <t>2301402</t>
  </si>
  <si>
    <t xml:space="preserve">    社会保险基金上解上级支出</t>
  </si>
</sst>
</file>

<file path=xl/styles.xml><?xml version="1.0" encoding="utf-8"?>
<styleSheet xmlns="http://schemas.openxmlformats.org/spreadsheetml/2006/main">
  <numFmts count="9">
    <numFmt numFmtId="176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"/>
    <numFmt numFmtId="41" formatCode="_ * #,##0_ ;_ * \-#,##0_ ;_ * &quot;-&quot;_ ;_ @_ "/>
    <numFmt numFmtId="178" formatCode="0_);[Red]\(0\)"/>
    <numFmt numFmtId="179" formatCode="0.00_);[Red]\(0.00\)"/>
    <numFmt numFmtId="180" formatCode="0.0_ "/>
  </numFmts>
  <fonts count="63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9"/>
      <name val="Times New Roman"/>
      <charset val="134"/>
    </font>
    <font>
      <sz val="16"/>
      <name val="黑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name val="Times New Roman"/>
      <charset val="134"/>
    </font>
    <font>
      <sz val="12"/>
      <name val="Times New Roman"/>
      <charset val="134"/>
    </font>
    <font>
      <sz val="11"/>
      <name val="方正书宋_GBK"/>
      <charset val="134"/>
    </font>
    <font>
      <b/>
      <sz val="11"/>
      <name val="方正书宋_GBK"/>
      <charset val="134"/>
    </font>
    <font>
      <sz val="11"/>
      <color indexed="10"/>
      <name val="宋体"/>
      <charset val="134"/>
    </font>
    <font>
      <sz val="11"/>
      <color indexed="8"/>
      <name val="宋体"/>
      <charset val="134"/>
    </font>
    <font>
      <sz val="11"/>
      <color indexed="8"/>
      <name val="Times New Roman"/>
      <charset val="134"/>
    </font>
    <font>
      <sz val="16"/>
      <color indexed="8"/>
      <name val="黑体"/>
      <charset val="134"/>
    </font>
    <font>
      <sz val="11"/>
      <color theme="1"/>
      <name val="Times New Roman"/>
      <charset val="134"/>
    </font>
    <font>
      <sz val="12"/>
      <color indexed="8"/>
      <name val="Times New Roman"/>
      <charset val="134"/>
    </font>
    <font>
      <b/>
      <sz val="12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indexed="8"/>
      <name val="Times New Roman"/>
      <charset val="134"/>
    </font>
    <font>
      <sz val="11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name val="Times New Roman"/>
      <charset val="134"/>
    </font>
    <font>
      <b/>
      <sz val="9"/>
      <name val="Times New Roman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6"/>
      <color rgb="FF000000"/>
      <name val="黑体"/>
      <charset val="134"/>
    </font>
    <font>
      <b/>
      <sz val="14"/>
      <color theme="1"/>
      <name val="宋体"/>
      <charset val="134"/>
    </font>
    <font>
      <b/>
      <sz val="12"/>
      <color theme="1"/>
      <name val="宋体"/>
      <charset val="134"/>
    </font>
    <font>
      <b/>
      <sz val="11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0"/>
      <name val="Helv"/>
      <charset val="134"/>
    </font>
    <font>
      <b/>
      <sz val="11"/>
      <color theme="3"/>
      <name val="宋体"/>
      <charset val="134"/>
      <scheme val="minor"/>
    </font>
    <font>
      <sz val="9"/>
      <name val="宋体"/>
      <charset val="134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2"/>
      <name val="Courier"/>
      <charset val="134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rgb="FF006100"/>
      <name val="宋体"/>
      <charset val="0"/>
      <scheme val="minor"/>
    </font>
    <font>
      <sz val="10"/>
      <name val="MS Sans Serif"/>
      <charset val="134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7"/>
      <name val="Small Fonts"/>
      <charset val="134"/>
    </font>
    <font>
      <sz val="11"/>
      <name val="宋体"/>
      <charset val="134"/>
    </font>
    <font>
      <sz val="12"/>
      <color indexed="8"/>
      <name val="宋体"/>
      <charset val="134"/>
    </font>
  </fonts>
  <fills count="5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17">
    <xf numFmtId="0" fontId="0" fillId="0" borderId="0"/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9" fillId="0" borderId="0">
      <protection locked="0"/>
    </xf>
    <xf numFmtId="0" fontId="39" fillId="0" borderId="0">
      <protection locked="0"/>
    </xf>
    <xf numFmtId="0" fontId="48" fillId="16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0" fillId="6" borderId="11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9" fillId="0" borderId="0">
      <protection locked="0"/>
    </xf>
    <xf numFmtId="0" fontId="42" fillId="27" borderId="0" applyNumberFormat="0" applyBorder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39" fillId="0" borderId="0">
      <protection locked="0"/>
    </xf>
    <xf numFmtId="0" fontId="36" fillId="3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7" fillId="0" borderId="0"/>
    <xf numFmtId="0" fontId="11" fillId="20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48" fillId="2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44" fillId="0" borderId="9" applyNumberFormat="0" applyFill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52" fillId="30" borderId="13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54" fillId="30" borderId="11" applyNumberFormat="0" applyAlignment="0" applyProtection="0">
      <alignment vertical="center"/>
    </xf>
    <xf numFmtId="0" fontId="59" fillId="41" borderId="16" applyNumberFormat="0" applyAlignment="0" applyProtection="0">
      <alignment vertical="center"/>
    </xf>
    <xf numFmtId="0" fontId="42" fillId="40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57" fillId="0" borderId="14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39" fillId="0" borderId="0">
      <protection locked="0"/>
    </xf>
    <xf numFmtId="0" fontId="48" fillId="19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2" fillId="39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11" fillId="43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36" fillId="45" borderId="0" applyNumberFormat="0" applyBorder="0" applyAlignment="0" applyProtection="0">
      <alignment vertical="center"/>
    </xf>
    <xf numFmtId="0" fontId="37" fillId="0" borderId="0"/>
    <xf numFmtId="0" fontId="37" fillId="0" borderId="0"/>
    <xf numFmtId="0" fontId="49" fillId="2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46" borderId="0" applyNumberFormat="0" applyBorder="0" applyAlignment="0" applyProtection="0">
      <alignment vertical="center"/>
    </xf>
    <xf numFmtId="0" fontId="48" fillId="4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39" fillId="0" borderId="0">
      <protection locked="0"/>
    </xf>
    <xf numFmtId="0" fontId="48" fillId="48" borderId="0" applyNumberFormat="0" applyBorder="0" applyAlignment="0" applyProtection="0">
      <alignment vertical="center"/>
    </xf>
    <xf numFmtId="0" fontId="39" fillId="0" borderId="0">
      <protection locked="0"/>
    </xf>
    <xf numFmtId="0" fontId="48" fillId="23" borderId="0" applyNumberFormat="0" applyBorder="0" applyAlignment="0" applyProtection="0">
      <alignment vertical="center"/>
    </xf>
    <xf numFmtId="0" fontId="39" fillId="0" borderId="0">
      <protection locked="0"/>
    </xf>
    <xf numFmtId="0" fontId="48" fillId="49" borderId="0" applyNumberFormat="0" applyBorder="0" applyAlignment="0" applyProtection="0">
      <alignment vertical="center"/>
    </xf>
    <xf numFmtId="37" fontId="60" fillId="0" borderId="0"/>
    <xf numFmtId="0" fontId="51" fillId="0" borderId="0"/>
    <xf numFmtId="9" fontId="37" fillId="0" borderId="0" applyFont="0" applyFill="0" applyBorder="0" applyAlignment="0" applyProtection="0"/>
    <xf numFmtId="0" fontId="61" fillId="0" borderId="1">
      <alignment horizontal="distributed" vertical="center" wrapText="1"/>
    </xf>
    <xf numFmtId="0" fontId="49" fillId="22" borderId="0" applyNumberFormat="0" applyBorder="0" applyAlignment="0" applyProtection="0">
      <alignment vertical="center"/>
    </xf>
    <xf numFmtId="0" fontId="39" fillId="0" borderId="0">
      <protection locked="0"/>
    </xf>
    <xf numFmtId="0" fontId="39" fillId="0" borderId="0">
      <protection locked="0"/>
    </xf>
    <xf numFmtId="0" fontId="39" fillId="0" borderId="0">
      <protection locked="0"/>
    </xf>
    <xf numFmtId="0" fontId="39" fillId="0" borderId="0">
      <protection locked="0"/>
    </xf>
    <xf numFmtId="0" fontId="39" fillId="0" borderId="0">
      <protection locked="0"/>
    </xf>
    <xf numFmtId="0" fontId="39" fillId="0" borderId="0">
      <protection locked="0"/>
    </xf>
    <xf numFmtId="0" fontId="37" fillId="0" borderId="0"/>
    <xf numFmtId="0" fontId="45" fillId="0" borderId="0"/>
    <xf numFmtId="0" fontId="39" fillId="0" borderId="0">
      <protection locked="0"/>
    </xf>
    <xf numFmtId="0" fontId="39" fillId="0" borderId="0">
      <protection locked="0"/>
    </xf>
    <xf numFmtId="0" fontId="45" fillId="0" borderId="0"/>
    <xf numFmtId="0" fontId="39" fillId="0" borderId="0">
      <protection locked="0"/>
    </xf>
    <xf numFmtId="0" fontId="39" fillId="0" borderId="0">
      <protection locked="0"/>
    </xf>
    <xf numFmtId="0" fontId="39" fillId="0" borderId="0">
      <protection locked="0"/>
    </xf>
    <xf numFmtId="0" fontId="39" fillId="0" borderId="0">
      <protection locked="0"/>
    </xf>
    <xf numFmtId="0" fontId="39" fillId="0" borderId="0">
      <protection locked="0"/>
    </xf>
    <xf numFmtId="0" fontId="37" fillId="0" borderId="0"/>
    <xf numFmtId="0" fontId="45" fillId="0" borderId="0"/>
    <xf numFmtId="0" fontId="51" fillId="0" borderId="0"/>
    <xf numFmtId="0" fontId="37" fillId="0" borderId="0" applyFont="0" applyFill="0" applyBorder="0" applyAlignment="0" applyProtection="0"/>
    <xf numFmtId="0" fontId="48" fillId="48" borderId="0" applyNumberFormat="0" applyBorder="0" applyAlignment="0" applyProtection="0">
      <alignment vertical="center"/>
    </xf>
    <xf numFmtId="4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1" fontId="61" fillId="0" borderId="1">
      <alignment vertical="center"/>
      <protection locked="0"/>
    </xf>
    <xf numFmtId="0" fontId="47" fillId="0" borderId="0"/>
    <xf numFmtId="177" fontId="61" fillId="0" borderId="1">
      <alignment vertical="center"/>
      <protection locked="0"/>
    </xf>
    <xf numFmtId="0" fontId="37" fillId="0" borderId="0"/>
    <xf numFmtId="0" fontId="48" fillId="50" borderId="0" applyNumberFormat="0" applyBorder="0" applyAlignment="0" applyProtection="0">
      <alignment vertical="center"/>
    </xf>
    <xf numFmtId="0" fontId="48" fillId="51" borderId="0" applyNumberFormat="0" applyBorder="0" applyAlignment="0" applyProtection="0">
      <alignment vertical="center"/>
    </xf>
  </cellStyleXfs>
  <cellXfs count="167">
    <xf numFmtId="0" fontId="0" fillId="0" borderId="0" xfId="0"/>
    <xf numFmtId="0" fontId="1" fillId="0" borderId="0" xfId="9" applyFont="1" applyFill="1" applyAlignment="1">
      <alignment vertical="top"/>
      <protection locked="0"/>
    </xf>
    <xf numFmtId="49" fontId="1" fillId="0" borderId="0" xfId="9" applyNumberFormat="1" applyFont="1" applyFill="1" applyAlignment="1">
      <alignment horizontal="left" vertical="top"/>
      <protection locked="0"/>
    </xf>
    <xf numFmtId="178" fontId="1" fillId="0" borderId="0" xfId="9" applyNumberFormat="1" applyFont="1" applyFill="1" applyAlignment="1">
      <alignment vertical="top"/>
      <protection locked="0"/>
    </xf>
    <xf numFmtId="0" fontId="2" fillId="0" borderId="0" xfId="9" applyFont="1" applyFill="1" applyAlignment="1">
      <alignment vertical="top"/>
      <protection locked="0"/>
    </xf>
    <xf numFmtId="0" fontId="3" fillId="0" borderId="0" xfId="9" applyFont="1" applyFill="1" applyAlignment="1">
      <alignment horizontal="center" vertical="center"/>
      <protection locked="0"/>
    </xf>
    <xf numFmtId="178" fontId="3" fillId="0" borderId="0" xfId="9" applyNumberFormat="1" applyFont="1" applyFill="1" applyAlignment="1">
      <alignment horizontal="center" vertical="center"/>
      <protection locked="0"/>
    </xf>
    <xf numFmtId="49" fontId="4" fillId="0" borderId="0" xfId="9" applyNumberFormat="1" applyFont="1" applyFill="1" applyAlignment="1">
      <alignment horizontal="left" vertical="top"/>
      <protection locked="0"/>
    </xf>
    <xf numFmtId="0" fontId="4" fillId="0" borderId="0" xfId="9" applyFont="1" applyFill="1" applyAlignment="1">
      <alignment vertical="top"/>
      <protection locked="0"/>
    </xf>
    <xf numFmtId="178" fontId="4" fillId="0" borderId="0" xfId="9" applyNumberFormat="1" applyFont="1" applyFill="1" applyAlignment="1">
      <alignment horizontal="right" vertical="center"/>
      <protection locked="0"/>
    </xf>
    <xf numFmtId="49" fontId="5" fillId="0" borderId="1" xfId="9" applyNumberFormat="1" applyFont="1" applyFill="1" applyBorder="1" applyAlignment="1">
      <alignment horizontal="center" vertical="center"/>
      <protection locked="0"/>
    </xf>
    <xf numFmtId="0" fontId="5" fillId="0" borderId="1" xfId="9" applyFont="1" applyFill="1" applyBorder="1" applyAlignment="1">
      <alignment horizontal="center" vertical="center"/>
      <protection locked="0"/>
    </xf>
    <xf numFmtId="178" fontId="5" fillId="0" borderId="1" xfId="9" applyNumberFormat="1" applyFont="1" applyFill="1" applyBorder="1" applyAlignment="1">
      <alignment horizontal="center" vertical="center"/>
      <protection locked="0"/>
    </xf>
    <xf numFmtId="49" fontId="5" fillId="0" borderId="1" xfId="9" applyNumberFormat="1" applyFont="1" applyFill="1" applyBorder="1" applyAlignment="1">
      <alignment vertical="center"/>
      <protection locked="0"/>
    </xf>
    <xf numFmtId="0" fontId="5" fillId="0" borderId="1" xfId="9" applyFont="1" applyFill="1" applyBorder="1" applyAlignment="1">
      <alignment vertical="center"/>
      <protection locked="0"/>
    </xf>
    <xf numFmtId="0" fontId="5" fillId="0" borderId="1" xfId="9" applyNumberFormat="1" applyFont="1" applyFill="1" applyBorder="1" applyAlignment="1">
      <alignment vertical="center"/>
      <protection locked="0"/>
    </xf>
    <xf numFmtId="49" fontId="4" fillId="0" borderId="1" xfId="9" applyNumberFormat="1" applyFont="1" applyFill="1" applyBorder="1" applyAlignment="1">
      <alignment vertical="center"/>
      <protection locked="0"/>
    </xf>
    <xf numFmtId="0" fontId="4" fillId="0" borderId="1" xfId="9" applyFont="1" applyFill="1" applyBorder="1" applyAlignment="1">
      <alignment vertical="center"/>
      <protection locked="0"/>
    </xf>
    <xf numFmtId="0" fontId="4" fillId="0" borderId="1" xfId="9" applyNumberFormat="1" applyFont="1" applyFill="1" applyBorder="1" applyAlignment="1">
      <alignment vertical="center"/>
      <protection locked="0"/>
    </xf>
    <xf numFmtId="49" fontId="5" fillId="0" borderId="2" xfId="9" applyNumberFormat="1" applyFont="1" applyFill="1" applyBorder="1" applyAlignment="1">
      <alignment vertical="center"/>
      <protection locked="0"/>
    </xf>
    <xf numFmtId="0" fontId="5" fillId="0" borderId="2" xfId="9" applyFont="1" applyFill="1" applyBorder="1" applyAlignment="1">
      <alignment horizontal="center" vertical="center"/>
      <protection locked="0"/>
    </xf>
    <xf numFmtId="0" fontId="5" fillId="0" borderId="3" xfId="9" applyFont="1" applyFill="1" applyBorder="1" applyAlignment="1">
      <alignment horizontal="center" vertical="center"/>
      <protection locked="0"/>
    </xf>
    <xf numFmtId="0" fontId="1" fillId="0" borderId="0" xfId="97" applyFont="1" applyFill="1" applyAlignment="1">
      <alignment vertical="center"/>
    </xf>
    <xf numFmtId="0" fontId="6" fillId="0" borderId="0" xfId="97" applyFont="1" applyFill="1" applyAlignment="1">
      <alignment vertical="center"/>
    </xf>
    <xf numFmtId="0" fontId="7" fillId="0" borderId="0" xfId="97" applyFont="1" applyFill="1" applyAlignment="1">
      <alignment vertical="center"/>
    </xf>
    <xf numFmtId="178" fontId="7" fillId="0" borderId="0" xfId="97" applyNumberFormat="1" applyFont="1" applyFill="1" applyAlignment="1">
      <alignment vertical="center"/>
    </xf>
    <xf numFmtId="0" fontId="3" fillId="0" borderId="0" xfId="97" applyFont="1" applyFill="1" applyAlignment="1">
      <alignment horizontal="center" vertical="center"/>
    </xf>
    <xf numFmtId="0" fontId="4" fillId="0" borderId="0" xfId="97" applyFont="1" applyFill="1" applyAlignment="1">
      <alignment vertical="center"/>
    </xf>
    <xf numFmtId="178" fontId="4" fillId="0" borderId="0" xfId="97" applyNumberFormat="1" applyFont="1" applyFill="1" applyAlignment="1">
      <alignment horizontal="right" vertical="center"/>
    </xf>
    <xf numFmtId="0" fontId="5" fillId="0" borderId="1" xfId="97" applyFont="1" applyFill="1" applyBorder="1" applyAlignment="1">
      <alignment horizontal="center" vertical="center"/>
    </xf>
    <xf numFmtId="178" fontId="5" fillId="0" borderId="1" xfId="97" applyNumberFormat="1" applyFont="1" applyFill="1" applyBorder="1" applyAlignment="1">
      <alignment horizontal="center" vertical="center"/>
    </xf>
    <xf numFmtId="0" fontId="5" fillId="0" borderId="1" xfId="97" applyFont="1" applyFill="1" applyBorder="1" applyAlignment="1">
      <alignment horizontal="left" vertical="center"/>
    </xf>
    <xf numFmtId="0" fontId="5" fillId="0" borderId="1" xfId="97" applyNumberFormat="1" applyFont="1" applyFill="1" applyBorder="1" applyAlignment="1">
      <alignment horizontal="right" vertical="center"/>
    </xf>
    <xf numFmtId="0" fontId="4" fillId="0" borderId="1" xfId="97" applyFont="1" applyFill="1" applyBorder="1" applyAlignment="1">
      <alignment horizontal="left" vertical="center"/>
    </xf>
    <xf numFmtId="0" fontId="4" fillId="0" borderId="1" xfId="97" applyNumberFormat="1" applyFont="1" applyFill="1" applyBorder="1" applyAlignment="1">
      <alignment horizontal="right" vertical="center"/>
    </xf>
    <xf numFmtId="49" fontId="5" fillId="0" borderId="1" xfId="97" applyNumberFormat="1" applyFont="1" applyFill="1" applyBorder="1" applyAlignment="1">
      <alignment horizontal="left" vertical="center"/>
    </xf>
    <xf numFmtId="49" fontId="5" fillId="0" borderId="1" xfId="97" applyNumberFormat="1" applyFont="1" applyFill="1" applyBorder="1" applyAlignment="1">
      <alignment vertical="center"/>
    </xf>
    <xf numFmtId="0" fontId="5" fillId="0" borderId="1" xfId="97" applyNumberFormat="1" applyFont="1" applyFill="1" applyBorder="1" applyAlignment="1">
      <alignment vertical="center"/>
    </xf>
    <xf numFmtId="178" fontId="1" fillId="0" borderId="0" xfId="97" applyNumberFormat="1" applyFont="1" applyFill="1" applyAlignment="1">
      <alignment vertical="center"/>
    </xf>
    <xf numFmtId="0" fontId="4" fillId="0" borderId="1" xfId="97" applyFont="1" applyFill="1" applyBorder="1" applyAlignment="1">
      <alignment vertical="center"/>
    </xf>
    <xf numFmtId="0" fontId="4" fillId="0" borderId="1" xfId="97" applyNumberFormat="1" applyFont="1" applyFill="1" applyBorder="1" applyAlignment="1">
      <alignment vertical="center"/>
    </xf>
    <xf numFmtId="0" fontId="5" fillId="0" borderId="2" xfId="97" applyFont="1" applyFill="1" applyBorder="1" applyAlignment="1">
      <alignment horizontal="center" vertical="center"/>
    </xf>
    <xf numFmtId="0" fontId="5" fillId="0" borderId="3" xfId="97" applyFont="1" applyFill="1" applyBorder="1" applyAlignment="1">
      <alignment horizontal="center" vertical="center"/>
    </xf>
    <xf numFmtId="0" fontId="8" fillId="0" borderId="0" xfId="9" applyFont="1" applyFill="1" applyAlignment="1">
      <alignment vertical="top"/>
      <protection locked="0"/>
    </xf>
    <xf numFmtId="0" fontId="9" fillId="0" borderId="0" xfId="9" applyFont="1" applyFill="1" applyAlignment="1">
      <alignment vertical="top"/>
      <protection locked="0"/>
    </xf>
    <xf numFmtId="0" fontId="6" fillId="0" borderId="0" xfId="9" applyFont="1" applyFill="1" applyAlignment="1">
      <alignment vertical="top"/>
      <protection locked="0"/>
    </xf>
    <xf numFmtId="178" fontId="1" fillId="0" borderId="0" xfId="9" applyNumberFormat="1" applyFont="1" applyFill="1" applyAlignment="1">
      <alignment horizontal="right" vertical="top"/>
      <protection locked="0"/>
    </xf>
    <xf numFmtId="178" fontId="4" fillId="0" borderId="0" xfId="9" applyNumberFormat="1" applyFont="1" applyFill="1" applyAlignment="1">
      <alignment horizontal="right" vertical="top"/>
      <protection locked="0"/>
    </xf>
    <xf numFmtId="49" fontId="5" fillId="0" borderId="1" xfId="9" applyNumberFormat="1" applyFont="1" applyFill="1" applyBorder="1" applyAlignment="1">
      <alignment horizontal="left" vertical="center"/>
      <protection locked="0"/>
    </xf>
    <xf numFmtId="0" fontId="5" fillId="0" borderId="1" xfId="9" applyNumberFormat="1" applyFont="1" applyFill="1" applyBorder="1" applyAlignment="1">
      <alignment horizontal="right" vertical="center"/>
      <protection locked="0"/>
    </xf>
    <xf numFmtId="0" fontId="4" fillId="0" borderId="1" xfId="9" applyFont="1" applyFill="1" applyBorder="1" applyAlignment="1">
      <alignment horizontal="left" vertical="center"/>
      <protection locked="0"/>
    </xf>
    <xf numFmtId="0" fontId="4" fillId="0" borderId="1" xfId="0" applyFont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right" vertical="center"/>
    </xf>
    <xf numFmtId="0" fontId="4" fillId="0" borderId="1" xfId="9" applyNumberFormat="1" applyFont="1" applyFill="1" applyBorder="1" applyAlignment="1">
      <alignment horizontal="left" vertical="center"/>
      <protection locked="0"/>
    </xf>
    <xf numFmtId="3" fontId="4" fillId="0" borderId="1" xfId="0" applyNumberFormat="1" applyFont="1" applyFill="1" applyBorder="1" applyAlignment="1" applyProtection="1">
      <alignment horizontal="left" vertical="center"/>
    </xf>
    <xf numFmtId="0" fontId="4" fillId="0" borderId="1" xfId="9" applyNumberFormat="1" applyFont="1" applyFill="1" applyBorder="1" applyAlignment="1">
      <alignment horizontal="right" vertical="top"/>
      <protection locked="0"/>
    </xf>
    <xf numFmtId="0" fontId="5" fillId="0" borderId="1" xfId="9" applyFont="1" applyFill="1" applyBorder="1" applyAlignment="1">
      <alignment horizontal="left" vertical="center"/>
      <protection locked="0"/>
    </xf>
    <xf numFmtId="0" fontId="5" fillId="0" borderId="1" xfId="0" applyFont="1" applyBorder="1" applyAlignment="1">
      <alignment horizontal="left" vertical="center"/>
    </xf>
    <xf numFmtId="0" fontId="5" fillId="0" borderId="1" xfId="9" applyNumberFormat="1" applyFont="1" applyFill="1" applyBorder="1" applyAlignment="1">
      <alignment horizontal="right" vertical="top"/>
      <protection locked="0"/>
    </xf>
    <xf numFmtId="0" fontId="10" fillId="0" borderId="0" xfId="102" applyFont="1" applyAlignment="1" applyProtection="1">
      <alignment vertical="center"/>
    </xf>
    <xf numFmtId="0" fontId="0" fillId="0" borderId="0" xfId="0" applyFill="1" applyAlignment="1">
      <alignment vertical="center"/>
    </xf>
    <xf numFmtId="0" fontId="11" fillId="0" borderId="0" xfId="102" applyFont="1" applyAlignment="1" applyProtection="1">
      <alignment vertical="center"/>
    </xf>
    <xf numFmtId="0" fontId="12" fillId="0" borderId="0" xfId="102" applyFont="1" applyAlignment="1" applyProtection="1">
      <alignment vertical="center"/>
    </xf>
    <xf numFmtId="0" fontId="13" fillId="0" borderId="0" xfId="104" applyFont="1" applyFill="1" applyAlignment="1" applyProtection="1">
      <alignment horizontal="center" vertical="center"/>
      <protection locked="0"/>
    </xf>
    <xf numFmtId="0" fontId="0" fillId="0" borderId="0" xfId="102" applyFont="1" applyAlignment="1" applyProtection="1">
      <alignment vertical="center"/>
    </xf>
    <xf numFmtId="0" fontId="14" fillId="0" borderId="0" xfId="102" applyFont="1" applyAlignment="1" applyProtection="1">
      <alignment vertical="center"/>
    </xf>
    <xf numFmtId="0" fontId="15" fillId="0" borderId="4" xfId="102" applyFont="1" applyBorder="1" applyAlignment="1" applyProtection="1">
      <alignment horizontal="right" vertical="center"/>
    </xf>
    <xf numFmtId="0" fontId="16" fillId="0" borderId="2" xfId="102" applyFont="1" applyBorder="1" applyAlignment="1" applyProtection="1">
      <alignment horizontal="center" vertical="center"/>
    </xf>
    <xf numFmtId="0" fontId="16" fillId="0" borderId="3" xfId="102" applyFont="1" applyBorder="1" applyAlignment="1" applyProtection="1">
      <alignment horizontal="center" vertical="center"/>
    </xf>
    <xf numFmtId="0" fontId="16" fillId="0" borderId="5" xfId="102" applyFont="1" applyBorder="1" applyAlignment="1" applyProtection="1">
      <alignment horizontal="center" vertical="center"/>
    </xf>
    <xf numFmtId="0" fontId="17" fillId="0" borderId="1" xfId="102" applyFont="1" applyBorder="1" applyAlignment="1" applyProtection="1">
      <alignment horizontal="center" vertical="center"/>
    </xf>
    <xf numFmtId="0" fontId="18" fillId="0" borderId="1" xfId="102" applyFont="1" applyBorder="1" applyAlignment="1" applyProtection="1">
      <alignment horizontal="center" vertical="center"/>
    </xf>
    <xf numFmtId="0" fontId="17" fillId="0" borderId="6" xfId="102" applyFont="1" applyBorder="1" applyAlignment="1" applyProtection="1">
      <alignment horizontal="center" vertical="center"/>
    </xf>
    <xf numFmtId="0" fontId="18" fillId="0" borderId="1" xfId="102" applyFont="1" applyBorder="1" applyAlignment="1" applyProtection="1">
      <alignment horizontal="center" vertical="center" wrapText="1"/>
    </xf>
    <xf numFmtId="0" fontId="17" fillId="0" borderId="7" xfId="102" applyFont="1" applyBorder="1" applyAlignment="1" applyProtection="1">
      <alignment horizontal="center" vertical="center"/>
    </xf>
    <xf numFmtId="0" fontId="17" fillId="0" borderId="1" xfId="102" applyFont="1" applyBorder="1" applyAlignment="1" applyProtection="1">
      <alignment horizontal="center" vertical="center" wrapText="1"/>
    </xf>
    <xf numFmtId="0" fontId="18" fillId="0" borderId="2" xfId="102" applyFont="1" applyBorder="1" applyAlignment="1" applyProtection="1">
      <alignment horizontal="center" vertical="center" wrapText="1"/>
    </xf>
    <xf numFmtId="0" fontId="0" fillId="0" borderId="1" xfId="102" applyFont="1" applyBorder="1" applyAlignment="1" applyProtection="1">
      <alignment vertical="center"/>
    </xf>
    <xf numFmtId="0" fontId="19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left" vertical="center" wrapText="1" indent="1"/>
    </xf>
    <xf numFmtId="0" fontId="0" fillId="0" borderId="1" xfId="102" applyFont="1" applyFill="1" applyBorder="1" applyAlignment="1" applyProtection="1">
      <alignment vertical="center"/>
    </xf>
    <xf numFmtId="0" fontId="20" fillId="0" borderId="1" xfId="102" applyFont="1" applyBorder="1" applyAlignment="1" applyProtection="1">
      <alignment vertical="center"/>
    </xf>
    <xf numFmtId="0" fontId="21" fillId="0" borderId="1" xfId="102" applyFont="1" applyBorder="1" applyAlignment="1" applyProtection="1">
      <alignment vertical="center"/>
    </xf>
    <xf numFmtId="49" fontId="6" fillId="0" borderId="0" xfId="97" applyNumberFormat="1" applyFont="1" applyFill="1" applyAlignment="1">
      <alignment horizontal="left" vertical="center"/>
    </xf>
    <xf numFmtId="49" fontId="1" fillId="0" borderId="0" xfId="97" applyNumberFormat="1" applyFont="1" applyFill="1" applyAlignment="1">
      <alignment horizontal="left" vertical="center" indent="1"/>
    </xf>
    <xf numFmtId="0" fontId="22" fillId="0" borderId="0" xfId="97" applyFont="1" applyFill="1" applyAlignment="1">
      <alignment vertical="center"/>
    </xf>
    <xf numFmtId="0" fontId="7" fillId="0" borderId="0" xfId="97" applyFont="1" applyFill="1" applyAlignment="1">
      <alignment horizontal="center" vertical="center"/>
    </xf>
    <xf numFmtId="0" fontId="4" fillId="0" borderId="0" xfId="97" applyFont="1" applyFill="1" applyAlignment="1">
      <alignment horizontal="center" vertical="center"/>
    </xf>
    <xf numFmtId="49" fontId="5" fillId="0" borderId="8" xfId="97" applyNumberFormat="1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49" fontId="4" fillId="0" borderId="1" xfId="97" applyNumberFormat="1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 wrapText="1"/>
    </xf>
    <xf numFmtId="0" fontId="4" fillId="0" borderId="8" xfId="97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49" fontId="1" fillId="0" borderId="0" xfId="9" applyNumberFormat="1" applyFont="1" applyFill="1" applyAlignment="1">
      <alignment horizontal="left" vertical="top" indent="1"/>
      <protection locked="0"/>
    </xf>
    <xf numFmtId="49" fontId="1" fillId="0" borderId="0" xfId="9" applyNumberFormat="1" applyFont="1" applyFill="1" applyAlignment="1">
      <alignment horizontal="left" vertical="top" indent="2"/>
      <protection locked="0"/>
    </xf>
    <xf numFmtId="0" fontId="23" fillId="0" borderId="0" xfId="9" applyFont="1" applyFill="1" applyAlignment="1">
      <alignment vertical="top"/>
      <protection locked="0"/>
    </xf>
    <xf numFmtId="49" fontId="6" fillId="0" borderId="0" xfId="9" applyNumberFormat="1" applyFont="1" applyFill="1" applyAlignment="1">
      <alignment horizontal="left" vertical="top"/>
      <protection locked="0"/>
    </xf>
    <xf numFmtId="178" fontId="1" fillId="0" borderId="0" xfId="9" applyNumberFormat="1" applyFont="1" applyFill="1" applyAlignment="1">
      <alignment horizontal="right" vertical="center"/>
      <protection locked="0"/>
    </xf>
    <xf numFmtId="0" fontId="5" fillId="0" borderId="1" xfId="0" applyNumberFormat="1" applyFont="1" applyFill="1" applyBorder="1" applyAlignment="1" applyProtection="1">
      <alignment horizontal="left" vertical="center"/>
      <protection locked="0"/>
    </xf>
    <xf numFmtId="176" fontId="20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" xfId="0" applyNumberFormat="1" applyFont="1" applyFill="1" applyBorder="1" applyAlignment="1" applyProtection="1">
      <alignment horizontal="left" vertical="center"/>
      <protection locked="0"/>
    </xf>
    <xf numFmtId="176" fontId="19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5" fillId="0" borderId="2" xfId="9" applyNumberFormat="1" applyFont="1" applyFill="1" applyBorder="1" applyAlignment="1">
      <alignment horizontal="center" vertical="center"/>
      <protection locked="0"/>
    </xf>
    <xf numFmtId="49" fontId="5" fillId="0" borderId="3" xfId="9" applyNumberFormat="1" applyFont="1" applyFill="1" applyBorder="1" applyAlignment="1">
      <alignment horizontal="center" vertical="center"/>
      <protection locked="0"/>
    </xf>
    <xf numFmtId="178" fontId="5" fillId="0" borderId="1" xfId="9" applyNumberFormat="1" applyFont="1" applyFill="1" applyBorder="1" applyAlignment="1">
      <alignment horizontal="right" vertical="center"/>
      <protection locked="0"/>
    </xf>
    <xf numFmtId="179" fontId="1" fillId="0" borderId="0" xfId="9" applyNumberFormat="1" applyFont="1" applyFill="1" applyAlignment="1">
      <alignment vertical="top"/>
      <protection locked="0"/>
    </xf>
    <xf numFmtId="49" fontId="4" fillId="0" borderId="1" xfId="9" applyNumberFormat="1" applyFont="1" applyFill="1" applyBorder="1" applyAlignment="1">
      <alignment horizontal="left" vertical="center"/>
      <protection locked="0"/>
    </xf>
    <xf numFmtId="0" fontId="4" fillId="0" borderId="1" xfId="9" applyNumberFormat="1" applyFont="1" applyFill="1" applyBorder="1" applyAlignment="1">
      <alignment horizontal="right" vertical="center"/>
      <protection locked="0"/>
    </xf>
    <xf numFmtId="179" fontId="1" fillId="0" borderId="0" xfId="9" applyNumberFormat="1" applyFont="1" applyFill="1" applyAlignment="1">
      <alignment horizontal="left" vertical="top"/>
      <protection locked="0"/>
    </xf>
    <xf numFmtId="179" fontId="1" fillId="0" borderId="0" xfId="9" applyNumberFormat="1" applyFont="1" applyFill="1" applyAlignment="1">
      <alignment horizontal="left" vertical="top" indent="2"/>
      <protection locked="0"/>
    </xf>
    <xf numFmtId="179" fontId="2" fillId="0" borderId="0" xfId="9" applyNumberFormat="1" applyFont="1" applyFill="1" applyAlignment="1">
      <alignment vertical="top"/>
      <protection locked="0"/>
    </xf>
    <xf numFmtId="0" fontId="6" fillId="0" borderId="0" xfId="103" applyFont="1" applyAlignment="1">
      <alignment horizontal="center" vertical="center"/>
    </xf>
    <xf numFmtId="49" fontId="6" fillId="0" borderId="0" xfId="103" applyNumberFormat="1" applyFont="1" applyAlignment="1">
      <alignment horizontal="left" vertical="center"/>
    </xf>
    <xf numFmtId="49" fontId="1" fillId="0" borderId="0" xfId="103" applyNumberFormat="1" applyFont="1" applyAlignment="1">
      <alignment horizontal="left" indent="1"/>
    </xf>
    <xf numFmtId="0" fontId="1" fillId="2" borderId="0" xfId="103" applyFont="1" applyFill="1"/>
    <xf numFmtId="0" fontId="7" fillId="0" borderId="0" xfId="103" applyFont="1" applyAlignment="1">
      <alignment vertical="center" wrapText="1"/>
    </xf>
    <xf numFmtId="0" fontId="1" fillId="0" borderId="0" xfId="103" applyFont="1" applyFill="1"/>
    <xf numFmtId="0" fontId="6" fillId="0" borderId="0" xfId="103" applyFont="1"/>
    <xf numFmtId="0" fontId="7" fillId="0" borderId="0" xfId="103" applyFont="1"/>
    <xf numFmtId="49" fontId="3" fillId="0" borderId="0" xfId="103" applyNumberFormat="1" applyFont="1" applyAlignment="1">
      <alignment horizontal="center" vertical="center"/>
    </xf>
    <xf numFmtId="0" fontId="24" fillId="0" borderId="0" xfId="103" applyFont="1" applyAlignment="1">
      <alignment horizontal="center"/>
    </xf>
    <xf numFmtId="180" fontId="25" fillId="0" borderId="0" xfId="103" applyNumberFormat="1" applyFont="1" applyAlignment="1">
      <alignment horizontal="right" vertical="center"/>
    </xf>
    <xf numFmtId="0" fontId="5" fillId="0" borderId="1" xfId="103" applyFont="1" applyBorder="1" applyAlignment="1">
      <alignment horizontal="center" vertical="center"/>
    </xf>
    <xf numFmtId="1" fontId="5" fillId="0" borderId="1" xfId="103" applyNumberFormat="1" applyFont="1" applyBorder="1" applyAlignment="1" applyProtection="1">
      <alignment horizontal="center" vertical="center" wrapText="1"/>
      <protection locked="0"/>
    </xf>
    <xf numFmtId="0" fontId="6" fillId="0" borderId="0" xfId="103" applyFont="1" applyBorder="1" applyAlignment="1">
      <alignment horizontal="center" vertical="center"/>
    </xf>
    <xf numFmtId="49" fontId="4" fillId="0" borderId="1" xfId="103" applyNumberFormat="1" applyFont="1" applyBorder="1" applyAlignment="1">
      <alignment horizontal="left" vertical="center"/>
    </xf>
    <xf numFmtId="0" fontId="5" fillId="0" borderId="1" xfId="103" applyNumberFormat="1" applyFont="1" applyFill="1" applyBorder="1" applyAlignment="1">
      <alignment horizontal="right" vertical="center"/>
    </xf>
    <xf numFmtId="49" fontId="6" fillId="0" borderId="0" xfId="103" applyNumberFormat="1" applyFont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0" borderId="1" xfId="103" applyNumberFormat="1" applyFont="1" applyFill="1" applyBorder="1" applyAlignment="1">
      <alignment horizontal="right" vertical="center"/>
    </xf>
    <xf numFmtId="49" fontId="1" fillId="0" borderId="0" xfId="103" applyNumberFormat="1" applyFont="1" applyBorder="1" applyAlignment="1">
      <alignment horizontal="left" indent="1"/>
    </xf>
    <xf numFmtId="49" fontId="4" fillId="0" borderId="1" xfId="103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right" vertical="center"/>
    </xf>
    <xf numFmtId="0" fontId="1" fillId="2" borderId="0" xfId="103" applyFont="1" applyFill="1" applyBorder="1"/>
    <xf numFmtId="0" fontId="0" fillId="0" borderId="1" xfId="0" applyFont="1" applyFill="1" applyBorder="1" applyAlignment="1">
      <alignment horizontal="left" vertical="center" shrinkToFit="1"/>
    </xf>
    <xf numFmtId="0" fontId="0" fillId="0" borderId="1" xfId="0" applyNumberFormat="1" applyFont="1" applyBorder="1" applyAlignment="1">
      <alignment horizontal="right" vertical="center" shrinkToFit="1"/>
    </xf>
    <xf numFmtId="0" fontId="0" fillId="0" borderId="0" xfId="0" applyAlignment="1">
      <alignment vertical="center" wrapText="1"/>
    </xf>
    <xf numFmtId="0" fontId="19" fillId="0" borderId="1" xfId="0" applyFont="1" applyFill="1" applyBorder="1" applyAlignment="1">
      <alignment horizontal="left" vertical="center" shrinkToFit="1"/>
    </xf>
    <xf numFmtId="0" fontId="0" fillId="0" borderId="1" xfId="0" applyNumberFormat="1" applyFont="1" applyFill="1" applyBorder="1" applyAlignment="1">
      <alignment horizontal="right" vertical="center" shrinkToFit="1"/>
    </xf>
    <xf numFmtId="0" fontId="1" fillId="0" borderId="0" xfId="103" applyFont="1" applyFill="1" applyBorder="1"/>
    <xf numFmtId="0" fontId="4" fillId="0" borderId="2" xfId="0" applyFont="1" applyFill="1" applyBorder="1" applyAlignment="1">
      <alignment vertical="center"/>
    </xf>
    <xf numFmtId="0" fontId="5" fillId="0" borderId="2" xfId="103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right" vertical="center"/>
    </xf>
    <xf numFmtId="0" fontId="6" fillId="0" borderId="0" xfId="103" applyFont="1" applyBorder="1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0" fillId="0" borderId="4" xfId="0" applyBorder="1" applyAlignment="1">
      <alignment horizontal="right" vertical="center" wrapText="1"/>
    </xf>
    <xf numFmtId="0" fontId="0" fillId="0" borderId="4" xfId="0" applyBorder="1" applyAlignment="1">
      <alignment horizontal="right" vertical="center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vertical="center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vertical="center"/>
    </xf>
    <xf numFmtId="0" fontId="33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29" fillId="0" borderId="1" xfId="0" applyFont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>
      <alignment horizontal="right" vertical="center"/>
    </xf>
  </cellXfs>
  <cellStyles count="117">
    <cellStyle name="常规" xfId="0" builtinId="0"/>
    <cellStyle name="货币[0]" xfId="1" builtinId="7"/>
    <cellStyle name="货币" xfId="2" builtinId="4"/>
    <cellStyle name="常规 44" xfId="3"/>
    <cellStyle name="常规 39" xfId="4"/>
    <cellStyle name="60% - 着色 2" xfId="5"/>
    <cellStyle name="20% - 强调文字颜色 3" xfId="6" builtinId="38"/>
    <cellStyle name="输入" xfId="7" builtinId="20"/>
    <cellStyle name="千位分隔[0]" xfId="8" builtinId="6"/>
    <cellStyle name="常规_功能分类1212zhangl" xfId="9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_ET_STYLE_NoName_00_" xfId="22"/>
    <cellStyle name="40% - 着色 3" xfId="23"/>
    <cellStyle name="标题" xfId="24" builtinId="15"/>
    <cellStyle name="着色 1" xfId="25"/>
    <cellStyle name="20% - 着色 5" xfId="26"/>
    <cellStyle name="解释性文本" xfId="27" builtinId="53"/>
    <cellStyle name="标题 1" xfId="28" builtinId="16"/>
    <cellStyle name="标题 2" xfId="29" builtinId="17"/>
    <cellStyle name="60% - 强调文字颜色 1" xfId="30" builtinId="32"/>
    <cellStyle name="标题 3" xfId="31" builtinId="18"/>
    <cellStyle name="60% - 强调文字颜色 4" xfId="32" builtinId="44"/>
    <cellStyle name="输出" xfId="33" builtinId="21"/>
    <cellStyle name="40% - 着色 4" xfId="34"/>
    <cellStyle name="计算" xfId="35" builtinId="22"/>
    <cellStyle name="检查单元格" xfId="36" builtinId="23"/>
    <cellStyle name="20% - 强调文字颜色 6" xfId="37" builtinId="50"/>
    <cellStyle name="强调文字颜色 2" xfId="38" builtinId="33"/>
    <cellStyle name="链接单元格" xfId="39" builtinId="24"/>
    <cellStyle name="汇总" xfId="40" builtinId="25"/>
    <cellStyle name="40% - 着色 5" xfId="41"/>
    <cellStyle name="好" xfId="42" builtinId="26"/>
    <cellStyle name="适中" xfId="43" builtinId="28"/>
    <cellStyle name="着色 5" xfId="44"/>
    <cellStyle name="20% - 强调文字颜色 5" xfId="45" builtinId="46"/>
    <cellStyle name="强调文字颜色 1" xfId="46" builtinId="29"/>
    <cellStyle name="20% - 强调文字颜色 1" xfId="47" builtinId="30"/>
    <cellStyle name="40% - 强调文字颜色 1" xfId="48" builtinId="31"/>
    <cellStyle name="常规 43" xfId="49"/>
    <cellStyle name="60% - 着色 1" xfId="50"/>
    <cellStyle name="20% - 强调文字颜色 2" xfId="51" builtinId="34"/>
    <cellStyle name="40% - 强调文字颜色 2" xfId="52" builtinId="35"/>
    <cellStyle name="强调文字颜色 3" xfId="53" builtinId="37"/>
    <cellStyle name="强调文字颜色 4" xfId="54" builtinId="41"/>
    <cellStyle name="20% - 强调文字颜色 4" xfId="55" builtinId="42"/>
    <cellStyle name="40% - 强调文字颜色 4" xfId="56" builtinId="43"/>
    <cellStyle name="20% - 着色 1" xfId="57"/>
    <cellStyle name="强调文字颜色 5" xfId="58" builtinId="45"/>
    <cellStyle name="40% - 强调文字颜色 5" xfId="59" builtinId="47"/>
    <cellStyle name="20% - 着色 2" xfId="60"/>
    <cellStyle name="60% - 强调文字颜色 5" xfId="61" builtinId="48"/>
    <cellStyle name="强调文字颜色 6" xfId="62" builtinId="49"/>
    <cellStyle name="20% - 着色 3" xfId="63"/>
    <cellStyle name="40% - 强调文字颜色 6" xfId="64" builtinId="51"/>
    <cellStyle name="60% - 强调文字颜色 6" xfId="65" builtinId="52"/>
    <cellStyle name="_ET_STYLE_NoName_00__2016年人代会报告附表20160104" xfId="66"/>
    <cellStyle name="_ET_STYLE_NoName_00__国库1月5日调整表" xfId="67"/>
    <cellStyle name="差_发老吕2016基本支出测算11.28" xfId="68"/>
    <cellStyle name="20% - 着色 4" xfId="69"/>
    <cellStyle name="20% - 着色 6" xfId="70"/>
    <cellStyle name="着色 2" xfId="71"/>
    <cellStyle name="40% - 着色 1" xfId="72"/>
    <cellStyle name="40% - 着色 2" xfId="73"/>
    <cellStyle name="40% - 着色 6" xfId="74"/>
    <cellStyle name="60% - 着色 3" xfId="75"/>
    <cellStyle name="常规 45" xfId="76"/>
    <cellStyle name="60% - 着色 4" xfId="77"/>
    <cellStyle name="常规 46" xfId="78"/>
    <cellStyle name="60% - 着色 5" xfId="79"/>
    <cellStyle name="常规 47" xfId="80"/>
    <cellStyle name="60% - 着色 6" xfId="81"/>
    <cellStyle name="no dec" xfId="82"/>
    <cellStyle name="Normal_APR" xfId="83"/>
    <cellStyle name="百分比 2" xfId="84"/>
    <cellStyle name="表标题" xfId="85"/>
    <cellStyle name="差_全国各省民生政策标准10.7(lp稿)(1)" xfId="86"/>
    <cellStyle name="常规 10" xfId="87"/>
    <cellStyle name="常规 11" xfId="88"/>
    <cellStyle name="常规 12" xfId="89"/>
    <cellStyle name="常规 13" xfId="90"/>
    <cellStyle name="常规 14" xfId="91"/>
    <cellStyle name="常规 19" xfId="92"/>
    <cellStyle name="常规 2" xfId="93"/>
    <cellStyle name="常规 2 2" xfId="94"/>
    <cellStyle name="常规 20" xfId="95"/>
    <cellStyle name="常规 21" xfId="96"/>
    <cellStyle name="常规 3" xfId="97"/>
    <cellStyle name="常规 4" xfId="98"/>
    <cellStyle name="常规 40" xfId="99"/>
    <cellStyle name="常规 41" xfId="100"/>
    <cellStyle name="常规 5" xfId="101"/>
    <cellStyle name="常规 8" xfId="102"/>
    <cellStyle name="常规_2013.1.人代会报告附表" xfId="103"/>
    <cellStyle name="常规_表内审核" xfId="104"/>
    <cellStyle name="普通_97-917" xfId="105"/>
    <cellStyle name="千分位[0]_BT (2)" xfId="106"/>
    <cellStyle name="着色 4" xfId="107"/>
    <cellStyle name="千分位_97-917" xfId="108"/>
    <cellStyle name="千位[0]_1" xfId="109"/>
    <cellStyle name="千位_1" xfId="110"/>
    <cellStyle name="数字" xfId="111"/>
    <cellStyle name="未定义" xfId="112"/>
    <cellStyle name="小数" xfId="113"/>
    <cellStyle name="样式 1" xfId="114"/>
    <cellStyle name="着色 3" xfId="115"/>
    <cellStyle name="着色 6" xfId="116"/>
  </cellStyles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37"/>
  <sheetViews>
    <sheetView topLeftCell="A10" workbookViewId="0">
      <selection activeCell="G17" sqref="G17"/>
    </sheetView>
  </sheetViews>
  <sheetFormatPr defaultColWidth="9" defaultRowHeight="13.5" outlineLevelCol="3"/>
  <cols>
    <col min="1" max="1" width="37.25" style="148" customWidth="1"/>
    <col min="2" max="2" width="9" customWidth="1"/>
    <col min="3" max="3" width="36.75" style="148" customWidth="1"/>
    <col min="4" max="4" width="8.33333333333333" customWidth="1"/>
  </cols>
  <sheetData>
    <row r="1" s="147" customFormat="1" ht="30" customHeight="1" spans="1:4">
      <c r="A1" s="149" t="s">
        <v>0</v>
      </c>
      <c r="B1" s="150"/>
      <c r="C1" s="149"/>
      <c r="D1" s="150"/>
    </row>
    <row r="2" s="147" customFormat="1" ht="19.5" customHeight="1" spans="1:4">
      <c r="A2" s="139"/>
      <c r="C2" s="151" t="s">
        <v>1</v>
      </c>
      <c r="D2" s="152"/>
    </row>
    <row r="3" s="147" customFormat="1" ht="18.75" spans="1:4">
      <c r="A3" s="153" t="s">
        <v>2</v>
      </c>
      <c r="B3" s="154"/>
      <c r="C3" s="153" t="s">
        <v>3</v>
      </c>
      <c r="D3" s="154"/>
    </row>
    <row r="4" s="147" customFormat="1" ht="17.25" customHeight="1" spans="1:4">
      <c r="A4" s="155" t="s">
        <v>4</v>
      </c>
      <c r="B4" s="156" t="s">
        <v>5</v>
      </c>
      <c r="C4" s="155" t="s">
        <v>4</v>
      </c>
      <c r="D4" s="156" t="s">
        <v>5</v>
      </c>
    </row>
    <row r="5" s="147" customFormat="1" ht="16" customHeight="1" spans="1:4">
      <c r="A5" s="157" t="s">
        <v>6</v>
      </c>
      <c r="B5" s="94">
        <v>112544</v>
      </c>
      <c r="C5" s="157" t="s">
        <v>7</v>
      </c>
      <c r="D5" s="94">
        <v>78012</v>
      </c>
    </row>
    <row r="6" s="147" customFormat="1" ht="16" customHeight="1" spans="1:4">
      <c r="A6" s="157" t="s">
        <v>8</v>
      </c>
      <c r="B6" s="158">
        <f>B7+B12</f>
        <v>26478</v>
      </c>
      <c r="C6" s="157" t="s">
        <v>9</v>
      </c>
      <c r="D6" s="158"/>
    </row>
    <row r="7" s="147" customFormat="1" ht="16" customHeight="1" spans="1:4">
      <c r="A7" s="159" t="s">
        <v>10</v>
      </c>
      <c r="B7" s="94">
        <f>SUM(B8:B11)</f>
        <v>20601</v>
      </c>
      <c r="C7" s="159" t="s">
        <v>11</v>
      </c>
      <c r="D7" s="94"/>
    </row>
    <row r="8" s="147" customFormat="1" ht="16" customHeight="1" spans="1:4">
      <c r="A8" s="160" t="s">
        <v>12</v>
      </c>
      <c r="B8" s="161"/>
      <c r="C8" s="159" t="s">
        <v>13</v>
      </c>
      <c r="D8" s="94"/>
    </row>
    <row r="9" s="147" customFormat="1" ht="16" customHeight="1" spans="1:4">
      <c r="A9" s="160" t="s">
        <v>14</v>
      </c>
      <c r="B9" s="161">
        <v>758</v>
      </c>
      <c r="C9" s="159" t="s">
        <v>15</v>
      </c>
      <c r="D9" s="94"/>
    </row>
    <row r="10" s="147" customFormat="1" ht="16" customHeight="1" spans="1:4">
      <c r="A10" s="160" t="s">
        <v>16</v>
      </c>
      <c r="B10" s="161"/>
      <c r="C10" s="160" t="s">
        <v>17</v>
      </c>
      <c r="D10" s="161"/>
    </row>
    <row r="11" s="147" customFormat="1" ht="16" customHeight="1" spans="1:4">
      <c r="A11" s="160" t="s">
        <v>18</v>
      </c>
      <c r="B11" s="161">
        <v>19843</v>
      </c>
      <c r="C11" s="160" t="s">
        <v>19</v>
      </c>
      <c r="D11" s="161"/>
    </row>
    <row r="12" s="147" customFormat="1" ht="16" customHeight="1" spans="1:4">
      <c r="A12" s="160" t="s">
        <v>20</v>
      </c>
      <c r="B12" s="161">
        <f>B13+B31</f>
        <v>5877</v>
      </c>
      <c r="C12" s="160" t="s">
        <v>21</v>
      </c>
      <c r="D12" s="161"/>
    </row>
    <row r="13" s="147" customFormat="1" ht="16" customHeight="1" spans="1:4">
      <c r="A13" s="160" t="s">
        <v>22</v>
      </c>
      <c r="B13" s="161">
        <f>SUM(B14:B30)</f>
        <v>4364</v>
      </c>
      <c r="C13" s="160" t="s">
        <v>23</v>
      </c>
      <c r="D13" s="161"/>
    </row>
    <row r="14" s="147" customFormat="1" ht="16" customHeight="1" spans="1:4">
      <c r="A14" s="160" t="s">
        <v>24</v>
      </c>
      <c r="B14" s="161"/>
      <c r="C14" s="160" t="s">
        <v>25</v>
      </c>
      <c r="D14" s="161"/>
    </row>
    <row r="15" s="147" customFormat="1" ht="16" customHeight="1" spans="1:4">
      <c r="A15" s="160" t="s">
        <v>26</v>
      </c>
      <c r="B15" s="162">
        <v>235</v>
      </c>
      <c r="C15" s="160" t="s">
        <v>27</v>
      </c>
      <c r="D15" s="161"/>
    </row>
    <row r="16" s="147" customFormat="1" ht="16" customHeight="1" spans="1:4">
      <c r="A16" s="160" t="s">
        <v>28</v>
      </c>
      <c r="B16" s="162"/>
      <c r="C16" s="160" t="s">
        <v>29</v>
      </c>
      <c r="D16" s="161"/>
    </row>
    <row r="17" s="147" customFormat="1" ht="30" customHeight="1" spans="1:4">
      <c r="A17" s="160" t="s">
        <v>30</v>
      </c>
      <c r="B17" s="162">
        <v>142</v>
      </c>
      <c r="C17" s="160" t="s">
        <v>31</v>
      </c>
      <c r="D17" s="161"/>
    </row>
    <row r="18" s="147" customFormat="1" ht="16" customHeight="1" spans="1:4">
      <c r="A18" s="160" t="s">
        <v>32</v>
      </c>
      <c r="B18" s="162">
        <v>25</v>
      </c>
      <c r="C18" s="160" t="s">
        <v>33</v>
      </c>
      <c r="D18" s="161"/>
    </row>
    <row r="19" s="147" customFormat="1" ht="16" customHeight="1" spans="1:4">
      <c r="A19" s="160" t="s">
        <v>34</v>
      </c>
      <c r="B19" s="162"/>
      <c r="C19" s="160" t="s">
        <v>35</v>
      </c>
      <c r="D19" s="161"/>
    </row>
    <row r="20" s="147" customFormat="1" ht="16" customHeight="1" spans="1:4">
      <c r="A20" s="160" t="s">
        <v>36</v>
      </c>
      <c r="B20" s="162"/>
      <c r="C20" s="160" t="s">
        <v>37</v>
      </c>
      <c r="D20" s="161"/>
    </row>
    <row r="21" s="147" customFormat="1" ht="16" customHeight="1" spans="1:4">
      <c r="A21" s="160" t="s">
        <v>38</v>
      </c>
      <c r="B21" s="162"/>
      <c r="C21" s="160" t="s">
        <v>39</v>
      </c>
      <c r="D21" s="161"/>
    </row>
    <row r="22" s="147" customFormat="1" ht="30" customHeight="1" spans="1:4">
      <c r="A22" s="160" t="s">
        <v>40</v>
      </c>
      <c r="B22" s="162">
        <v>10</v>
      </c>
      <c r="C22" s="160" t="s">
        <v>41</v>
      </c>
      <c r="D22" s="161"/>
    </row>
    <row r="23" s="147" customFormat="1" ht="16" customHeight="1" spans="1:4">
      <c r="A23" s="160" t="s">
        <v>42</v>
      </c>
      <c r="B23" s="162">
        <v>305</v>
      </c>
      <c r="C23" s="160" t="s">
        <v>43</v>
      </c>
      <c r="D23" s="161"/>
    </row>
    <row r="24" s="147" customFormat="1" ht="30" customHeight="1" spans="1:4">
      <c r="A24" s="160" t="s">
        <v>44</v>
      </c>
      <c r="B24" s="162">
        <v>1648</v>
      </c>
      <c r="C24" s="160" t="s">
        <v>45</v>
      </c>
      <c r="D24" s="162"/>
    </row>
    <row r="25" s="147" customFormat="1" ht="30" customHeight="1" spans="1:4">
      <c r="A25" s="160" t="s">
        <v>46</v>
      </c>
      <c r="B25" s="162">
        <v>1731</v>
      </c>
      <c r="C25" s="160" t="s">
        <v>47</v>
      </c>
      <c r="D25" s="161"/>
    </row>
    <row r="26" s="147" customFormat="1" ht="16" customHeight="1" spans="1:4">
      <c r="A26" s="160" t="s">
        <v>48</v>
      </c>
      <c r="B26" s="162">
        <v>123</v>
      </c>
      <c r="C26" s="160" t="s">
        <v>49</v>
      </c>
      <c r="D26" s="161"/>
    </row>
    <row r="27" s="147" customFormat="1" ht="16" customHeight="1" spans="1:4">
      <c r="A27" s="160" t="s">
        <v>50</v>
      </c>
      <c r="B27" s="162"/>
      <c r="C27" s="160" t="s">
        <v>51</v>
      </c>
      <c r="D27" s="161"/>
    </row>
    <row r="28" s="147" customFormat="1" ht="16" customHeight="1" spans="1:4">
      <c r="A28" s="160" t="s">
        <v>52</v>
      </c>
      <c r="B28" s="162"/>
      <c r="C28" s="160" t="s">
        <v>53</v>
      </c>
      <c r="D28" s="161"/>
    </row>
    <row r="29" s="147" customFormat="1" ht="16" customHeight="1" spans="1:4">
      <c r="A29" s="160" t="s">
        <v>54</v>
      </c>
      <c r="B29" s="162"/>
      <c r="C29" s="160" t="s">
        <v>55</v>
      </c>
      <c r="D29" s="161"/>
    </row>
    <row r="30" s="147" customFormat="1" ht="16" customHeight="1" spans="1:4">
      <c r="A30" s="160" t="s">
        <v>56</v>
      </c>
      <c r="B30" s="162">
        <v>145</v>
      </c>
      <c r="C30" s="160" t="s">
        <v>57</v>
      </c>
      <c r="D30" s="161"/>
    </row>
    <row r="31" s="147" customFormat="1" ht="16" customHeight="1" spans="1:4">
      <c r="A31" s="159" t="s">
        <v>58</v>
      </c>
      <c r="B31" s="163">
        <v>1513</v>
      </c>
      <c r="C31" s="160" t="s">
        <v>59</v>
      </c>
      <c r="D31" s="161"/>
    </row>
    <row r="32" s="147" customFormat="1" ht="16" customHeight="1" spans="1:4">
      <c r="A32" s="157" t="s">
        <v>60</v>
      </c>
      <c r="B32" s="163"/>
      <c r="C32" s="159" t="s">
        <v>61</v>
      </c>
      <c r="D32" s="94"/>
    </row>
    <row r="33" s="147" customFormat="1" ht="16" customHeight="1" spans="1:4">
      <c r="A33" s="159" t="s">
        <v>62</v>
      </c>
      <c r="B33" s="163"/>
      <c r="C33" s="157" t="s">
        <v>63</v>
      </c>
      <c r="D33" s="94">
        <f>D34+D35</f>
        <v>62619</v>
      </c>
    </row>
    <row r="34" s="147" customFormat="1" ht="16" customHeight="1" spans="1:4">
      <c r="A34" s="159" t="s">
        <v>64</v>
      </c>
      <c r="B34" s="163"/>
      <c r="C34" s="159" t="s">
        <v>65</v>
      </c>
      <c r="D34" s="94">
        <v>57225</v>
      </c>
    </row>
    <row r="35" s="147" customFormat="1" ht="16" customHeight="1" spans="1:4">
      <c r="A35" s="157" t="s">
        <v>66</v>
      </c>
      <c r="B35" s="163">
        <v>1609</v>
      </c>
      <c r="C35" s="159" t="s">
        <v>67</v>
      </c>
      <c r="D35" s="94">
        <v>5394</v>
      </c>
    </row>
    <row r="36" s="147" customFormat="1" ht="16" customHeight="1" spans="1:4">
      <c r="A36" s="157" t="s">
        <v>68</v>
      </c>
      <c r="B36" s="163"/>
      <c r="C36" s="159"/>
      <c r="D36" s="94"/>
    </row>
    <row r="37" s="147" customFormat="1" ht="16" customHeight="1" spans="1:4">
      <c r="A37" s="164" t="s">
        <v>69</v>
      </c>
      <c r="B37" s="165">
        <f>B5+B6+B32+B36+B35</f>
        <v>140631</v>
      </c>
      <c r="C37" s="164" t="s">
        <v>70</v>
      </c>
      <c r="D37" s="166">
        <f>D5+D6+D33+D36</f>
        <v>140631</v>
      </c>
    </row>
  </sheetData>
  <mergeCells count="4">
    <mergeCell ref="A1:D1"/>
    <mergeCell ref="C2:D2"/>
    <mergeCell ref="A3:B3"/>
    <mergeCell ref="C3:D3"/>
  </mergeCells>
  <printOptions horizontalCentered="1"/>
  <pageMargins left="0.707638888888889" right="0.511805555555556" top="0.747916666666667" bottom="0.747916666666667" header="0.313888888888889" footer="0.313888888888889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14"/>
  </sheetPr>
  <dimension ref="A1:E27"/>
  <sheetViews>
    <sheetView workbookViewId="0">
      <selection activeCell="A22" sqref="A22"/>
    </sheetView>
  </sheetViews>
  <sheetFormatPr defaultColWidth="7.88333333333333" defaultRowHeight="15.75" outlineLevelCol="4"/>
  <cols>
    <col min="1" max="1" width="51.3333333333333" style="120" customWidth="1"/>
    <col min="2" max="2" width="24.7333333333333" style="120" customWidth="1"/>
    <col min="3" max="3" width="8" style="120" customWidth="1"/>
    <col min="4" max="251" width="7.88333333333333" style="120"/>
    <col min="252" max="252" width="35.775" style="120" customWidth="1"/>
    <col min="253" max="253" width="7.88333333333333" style="120" hidden="1" customWidth="1"/>
    <col min="254" max="255" width="12" style="120" customWidth="1"/>
    <col min="256" max="256" width="8" style="120" customWidth="1"/>
    <col min="257" max="257" width="7.88333333333333" style="120" customWidth="1"/>
    <col min="258" max="259" width="7.88333333333333" style="120" hidden="1" customWidth="1"/>
    <col min="260" max="507" width="7.88333333333333" style="120"/>
    <col min="508" max="508" width="35.775" style="120" customWidth="1"/>
    <col min="509" max="509" width="7.88333333333333" style="120" hidden="1" customWidth="1"/>
    <col min="510" max="511" width="12" style="120" customWidth="1"/>
    <col min="512" max="512" width="8" style="120" customWidth="1"/>
    <col min="513" max="513" width="7.88333333333333" style="120" customWidth="1"/>
    <col min="514" max="515" width="7.88333333333333" style="120" hidden="1" customWidth="1"/>
    <col min="516" max="763" width="7.88333333333333" style="120"/>
    <col min="764" max="764" width="35.775" style="120" customWidth="1"/>
    <col min="765" max="765" width="7.88333333333333" style="120" hidden="1" customWidth="1"/>
    <col min="766" max="767" width="12" style="120" customWidth="1"/>
    <col min="768" max="768" width="8" style="120" customWidth="1"/>
    <col min="769" max="769" width="7.88333333333333" style="120" customWidth="1"/>
    <col min="770" max="771" width="7.88333333333333" style="120" hidden="1" customWidth="1"/>
    <col min="772" max="1019" width="7.88333333333333" style="120"/>
    <col min="1020" max="1020" width="35.775" style="120" customWidth="1"/>
    <col min="1021" max="1021" width="7.88333333333333" style="120" hidden="1" customWidth="1"/>
    <col min="1022" max="1023" width="12" style="120" customWidth="1"/>
    <col min="1024" max="1024" width="8" style="120" customWidth="1"/>
    <col min="1025" max="1025" width="7.88333333333333" style="120" customWidth="1"/>
    <col min="1026" max="1027" width="7.88333333333333" style="120" hidden="1" customWidth="1"/>
    <col min="1028" max="1275" width="7.88333333333333" style="120"/>
    <col min="1276" max="1276" width="35.775" style="120" customWidth="1"/>
    <col min="1277" max="1277" width="7.88333333333333" style="120" hidden="1" customWidth="1"/>
    <col min="1278" max="1279" width="12" style="120" customWidth="1"/>
    <col min="1280" max="1280" width="8" style="120" customWidth="1"/>
    <col min="1281" max="1281" width="7.88333333333333" style="120" customWidth="1"/>
    <col min="1282" max="1283" width="7.88333333333333" style="120" hidden="1" customWidth="1"/>
    <col min="1284" max="1531" width="7.88333333333333" style="120"/>
    <col min="1532" max="1532" width="35.775" style="120" customWidth="1"/>
    <col min="1533" max="1533" width="7.88333333333333" style="120" hidden="1" customWidth="1"/>
    <col min="1534" max="1535" width="12" style="120" customWidth="1"/>
    <col min="1536" max="1536" width="8" style="120" customWidth="1"/>
    <col min="1537" max="1537" width="7.88333333333333" style="120" customWidth="1"/>
    <col min="1538" max="1539" width="7.88333333333333" style="120" hidden="1" customWidth="1"/>
    <col min="1540" max="1787" width="7.88333333333333" style="120"/>
    <col min="1788" max="1788" width="35.775" style="120" customWidth="1"/>
    <col min="1789" max="1789" width="7.88333333333333" style="120" hidden="1" customWidth="1"/>
    <col min="1790" max="1791" width="12" style="120" customWidth="1"/>
    <col min="1792" max="1792" width="8" style="120" customWidth="1"/>
    <col min="1793" max="1793" width="7.88333333333333" style="120" customWidth="1"/>
    <col min="1794" max="1795" width="7.88333333333333" style="120" hidden="1" customWidth="1"/>
    <col min="1796" max="2043" width="7.88333333333333" style="120"/>
    <col min="2044" max="2044" width="35.775" style="120" customWidth="1"/>
    <col min="2045" max="2045" width="7.88333333333333" style="120" hidden="1" customWidth="1"/>
    <col min="2046" max="2047" width="12" style="120" customWidth="1"/>
    <col min="2048" max="2048" width="8" style="120" customWidth="1"/>
    <col min="2049" max="2049" width="7.88333333333333" style="120" customWidth="1"/>
    <col min="2050" max="2051" width="7.88333333333333" style="120" hidden="1" customWidth="1"/>
    <col min="2052" max="2299" width="7.88333333333333" style="120"/>
    <col min="2300" max="2300" width="35.775" style="120" customWidth="1"/>
    <col min="2301" max="2301" width="7.88333333333333" style="120" hidden="1" customWidth="1"/>
    <col min="2302" max="2303" width="12" style="120" customWidth="1"/>
    <col min="2304" max="2304" width="8" style="120" customWidth="1"/>
    <col min="2305" max="2305" width="7.88333333333333" style="120" customWidth="1"/>
    <col min="2306" max="2307" width="7.88333333333333" style="120" hidden="1" customWidth="1"/>
    <col min="2308" max="2555" width="7.88333333333333" style="120"/>
    <col min="2556" max="2556" width="35.775" style="120" customWidth="1"/>
    <col min="2557" max="2557" width="7.88333333333333" style="120" hidden="1" customWidth="1"/>
    <col min="2558" max="2559" width="12" style="120" customWidth="1"/>
    <col min="2560" max="2560" width="8" style="120" customWidth="1"/>
    <col min="2561" max="2561" width="7.88333333333333" style="120" customWidth="1"/>
    <col min="2562" max="2563" width="7.88333333333333" style="120" hidden="1" customWidth="1"/>
    <col min="2564" max="2811" width="7.88333333333333" style="120"/>
    <col min="2812" max="2812" width="35.775" style="120" customWidth="1"/>
    <col min="2813" max="2813" width="7.88333333333333" style="120" hidden="1" customWidth="1"/>
    <col min="2814" max="2815" width="12" style="120" customWidth="1"/>
    <col min="2816" max="2816" width="8" style="120" customWidth="1"/>
    <col min="2817" max="2817" width="7.88333333333333" style="120" customWidth="1"/>
    <col min="2818" max="2819" width="7.88333333333333" style="120" hidden="1" customWidth="1"/>
    <col min="2820" max="3067" width="7.88333333333333" style="120"/>
    <col min="3068" max="3068" width="35.775" style="120" customWidth="1"/>
    <col min="3069" max="3069" width="7.88333333333333" style="120" hidden="1" customWidth="1"/>
    <col min="3070" max="3071" width="12" style="120" customWidth="1"/>
    <col min="3072" max="3072" width="8" style="120" customWidth="1"/>
    <col min="3073" max="3073" width="7.88333333333333" style="120" customWidth="1"/>
    <col min="3074" max="3075" width="7.88333333333333" style="120" hidden="1" customWidth="1"/>
    <col min="3076" max="3323" width="7.88333333333333" style="120"/>
    <col min="3324" max="3324" width="35.775" style="120" customWidth="1"/>
    <col min="3325" max="3325" width="7.88333333333333" style="120" hidden="1" customWidth="1"/>
    <col min="3326" max="3327" width="12" style="120" customWidth="1"/>
    <col min="3328" max="3328" width="8" style="120" customWidth="1"/>
    <col min="3329" max="3329" width="7.88333333333333" style="120" customWidth="1"/>
    <col min="3330" max="3331" width="7.88333333333333" style="120" hidden="1" customWidth="1"/>
    <col min="3332" max="3579" width="7.88333333333333" style="120"/>
    <col min="3580" max="3580" width="35.775" style="120" customWidth="1"/>
    <col min="3581" max="3581" width="7.88333333333333" style="120" hidden="1" customWidth="1"/>
    <col min="3582" max="3583" width="12" style="120" customWidth="1"/>
    <col min="3584" max="3584" width="8" style="120" customWidth="1"/>
    <col min="3585" max="3585" width="7.88333333333333" style="120" customWidth="1"/>
    <col min="3586" max="3587" width="7.88333333333333" style="120" hidden="1" customWidth="1"/>
    <col min="3588" max="3835" width="7.88333333333333" style="120"/>
    <col min="3836" max="3836" width="35.775" style="120" customWidth="1"/>
    <col min="3837" max="3837" width="7.88333333333333" style="120" hidden="1" customWidth="1"/>
    <col min="3838" max="3839" width="12" style="120" customWidth="1"/>
    <col min="3840" max="3840" width="8" style="120" customWidth="1"/>
    <col min="3841" max="3841" width="7.88333333333333" style="120" customWidth="1"/>
    <col min="3842" max="3843" width="7.88333333333333" style="120" hidden="1" customWidth="1"/>
    <col min="3844" max="4091" width="7.88333333333333" style="120"/>
    <col min="4092" max="4092" width="35.775" style="120" customWidth="1"/>
    <col min="4093" max="4093" width="7.88333333333333" style="120" hidden="1" customWidth="1"/>
    <col min="4094" max="4095" width="12" style="120" customWidth="1"/>
    <col min="4096" max="4096" width="8" style="120" customWidth="1"/>
    <col min="4097" max="4097" width="7.88333333333333" style="120" customWidth="1"/>
    <col min="4098" max="4099" width="7.88333333333333" style="120" hidden="1" customWidth="1"/>
    <col min="4100" max="4347" width="7.88333333333333" style="120"/>
    <col min="4348" max="4348" width="35.775" style="120" customWidth="1"/>
    <col min="4349" max="4349" width="7.88333333333333" style="120" hidden="1" customWidth="1"/>
    <col min="4350" max="4351" width="12" style="120" customWidth="1"/>
    <col min="4352" max="4352" width="8" style="120" customWidth="1"/>
    <col min="4353" max="4353" width="7.88333333333333" style="120" customWidth="1"/>
    <col min="4354" max="4355" width="7.88333333333333" style="120" hidden="1" customWidth="1"/>
    <col min="4356" max="4603" width="7.88333333333333" style="120"/>
    <col min="4604" max="4604" width="35.775" style="120" customWidth="1"/>
    <col min="4605" max="4605" width="7.88333333333333" style="120" hidden="1" customWidth="1"/>
    <col min="4606" max="4607" width="12" style="120" customWidth="1"/>
    <col min="4608" max="4608" width="8" style="120" customWidth="1"/>
    <col min="4609" max="4609" width="7.88333333333333" style="120" customWidth="1"/>
    <col min="4610" max="4611" width="7.88333333333333" style="120" hidden="1" customWidth="1"/>
    <col min="4612" max="4859" width="7.88333333333333" style="120"/>
    <col min="4860" max="4860" width="35.775" style="120" customWidth="1"/>
    <col min="4861" max="4861" width="7.88333333333333" style="120" hidden="1" customWidth="1"/>
    <col min="4862" max="4863" width="12" style="120" customWidth="1"/>
    <col min="4864" max="4864" width="8" style="120" customWidth="1"/>
    <col min="4865" max="4865" width="7.88333333333333" style="120" customWidth="1"/>
    <col min="4866" max="4867" width="7.88333333333333" style="120" hidden="1" customWidth="1"/>
    <col min="4868" max="5115" width="7.88333333333333" style="120"/>
    <col min="5116" max="5116" width="35.775" style="120" customWidth="1"/>
    <col min="5117" max="5117" width="7.88333333333333" style="120" hidden="1" customWidth="1"/>
    <col min="5118" max="5119" width="12" style="120" customWidth="1"/>
    <col min="5120" max="5120" width="8" style="120" customWidth="1"/>
    <col min="5121" max="5121" width="7.88333333333333" style="120" customWidth="1"/>
    <col min="5122" max="5123" width="7.88333333333333" style="120" hidden="1" customWidth="1"/>
    <col min="5124" max="5371" width="7.88333333333333" style="120"/>
    <col min="5372" max="5372" width="35.775" style="120" customWidth="1"/>
    <col min="5373" max="5373" width="7.88333333333333" style="120" hidden="1" customWidth="1"/>
    <col min="5374" max="5375" width="12" style="120" customWidth="1"/>
    <col min="5376" max="5376" width="8" style="120" customWidth="1"/>
    <col min="5377" max="5377" width="7.88333333333333" style="120" customWidth="1"/>
    <col min="5378" max="5379" width="7.88333333333333" style="120" hidden="1" customWidth="1"/>
    <col min="5380" max="5627" width="7.88333333333333" style="120"/>
    <col min="5628" max="5628" width="35.775" style="120" customWidth="1"/>
    <col min="5629" max="5629" width="7.88333333333333" style="120" hidden="1" customWidth="1"/>
    <col min="5630" max="5631" width="12" style="120" customWidth="1"/>
    <col min="5632" max="5632" width="8" style="120" customWidth="1"/>
    <col min="5633" max="5633" width="7.88333333333333" style="120" customWidth="1"/>
    <col min="5634" max="5635" width="7.88333333333333" style="120" hidden="1" customWidth="1"/>
    <col min="5636" max="5883" width="7.88333333333333" style="120"/>
    <col min="5884" max="5884" width="35.775" style="120" customWidth="1"/>
    <col min="5885" max="5885" width="7.88333333333333" style="120" hidden="1" customWidth="1"/>
    <col min="5886" max="5887" width="12" style="120" customWidth="1"/>
    <col min="5888" max="5888" width="8" style="120" customWidth="1"/>
    <col min="5889" max="5889" width="7.88333333333333" style="120" customWidth="1"/>
    <col min="5890" max="5891" width="7.88333333333333" style="120" hidden="1" customWidth="1"/>
    <col min="5892" max="6139" width="7.88333333333333" style="120"/>
    <col min="6140" max="6140" width="35.775" style="120" customWidth="1"/>
    <col min="6141" max="6141" width="7.88333333333333" style="120" hidden="1" customWidth="1"/>
    <col min="6142" max="6143" width="12" style="120" customWidth="1"/>
    <col min="6144" max="6144" width="8" style="120" customWidth="1"/>
    <col min="6145" max="6145" width="7.88333333333333" style="120" customWidth="1"/>
    <col min="6146" max="6147" width="7.88333333333333" style="120" hidden="1" customWidth="1"/>
    <col min="6148" max="6395" width="7.88333333333333" style="120"/>
    <col min="6396" max="6396" width="35.775" style="120" customWidth="1"/>
    <col min="6397" max="6397" width="7.88333333333333" style="120" hidden="1" customWidth="1"/>
    <col min="6398" max="6399" width="12" style="120" customWidth="1"/>
    <col min="6400" max="6400" width="8" style="120" customWidth="1"/>
    <col min="6401" max="6401" width="7.88333333333333" style="120" customWidth="1"/>
    <col min="6402" max="6403" width="7.88333333333333" style="120" hidden="1" customWidth="1"/>
    <col min="6404" max="6651" width="7.88333333333333" style="120"/>
    <col min="6652" max="6652" width="35.775" style="120" customWidth="1"/>
    <col min="6653" max="6653" width="7.88333333333333" style="120" hidden="1" customWidth="1"/>
    <col min="6654" max="6655" width="12" style="120" customWidth="1"/>
    <col min="6656" max="6656" width="8" style="120" customWidth="1"/>
    <col min="6657" max="6657" width="7.88333333333333" style="120" customWidth="1"/>
    <col min="6658" max="6659" width="7.88333333333333" style="120" hidden="1" customWidth="1"/>
    <col min="6660" max="6907" width="7.88333333333333" style="120"/>
    <col min="6908" max="6908" width="35.775" style="120" customWidth="1"/>
    <col min="6909" max="6909" width="7.88333333333333" style="120" hidden="1" customWidth="1"/>
    <col min="6910" max="6911" width="12" style="120" customWidth="1"/>
    <col min="6912" max="6912" width="8" style="120" customWidth="1"/>
    <col min="6913" max="6913" width="7.88333333333333" style="120" customWidth="1"/>
    <col min="6914" max="6915" width="7.88333333333333" style="120" hidden="1" customWidth="1"/>
    <col min="6916" max="7163" width="7.88333333333333" style="120"/>
    <col min="7164" max="7164" width="35.775" style="120" customWidth="1"/>
    <col min="7165" max="7165" width="7.88333333333333" style="120" hidden="1" customWidth="1"/>
    <col min="7166" max="7167" width="12" style="120" customWidth="1"/>
    <col min="7168" max="7168" width="8" style="120" customWidth="1"/>
    <col min="7169" max="7169" width="7.88333333333333" style="120" customWidth="1"/>
    <col min="7170" max="7171" width="7.88333333333333" style="120" hidden="1" customWidth="1"/>
    <col min="7172" max="7419" width="7.88333333333333" style="120"/>
    <col min="7420" max="7420" width="35.775" style="120" customWidth="1"/>
    <col min="7421" max="7421" width="7.88333333333333" style="120" hidden="1" customWidth="1"/>
    <col min="7422" max="7423" width="12" style="120" customWidth="1"/>
    <col min="7424" max="7424" width="8" style="120" customWidth="1"/>
    <col min="7425" max="7425" width="7.88333333333333" style="120" customWidth="1"/>
    <col min="7426" max="7427" width="7.88333333333333" style="120" hidden="1" customWidth="1"/>
    <col min="7428" max="7675" width="7.88333333333333" style="120"/>
    <col min="7676" max="7676" width="35.775" style="120" customWidth="1"/>
    <col min="7677" max="7677" width="7.88333333333333" style="120" hidden="1" customWidth="1"/>
    <col min="7678" max="7679" width="12" style="120" customWidth="1"/>
    <col min="7680" max="7680" width="8" style="120" customWidth="1"/>
    <col min="7681" max="7681" width="7.88333333333333" style="120" customWidth="1"/>
    <col min="7682" max="7683" width="7.88333333333333" style="120" hidden="1" customWidth="1"/>
    <col min="7684" max="7931" width="7.88333333333333" style="120"/>
    <col min="7932" max="7932" width="35.775" style="120" customWidth="1"/>
    <col min="7933" max="7933" width="7.88333333333333" style="120" hidden="1" customWidth="1"/>
    <col min="7934" max="7935" width="12" style="120" customWidth="1"/>
    <col min="7936" max="7936" width="8" style="120" customWidth="1"/>
    <col min="7937" max="7937" width="7.88333333333333" style="120" customWidth="1"/>
    <col min="7938" max="7939" width="7.88333333333333" style="120" hidden="1" customWidth="1"/>
    <col min="7940" max="8187" width="7.88333333333333" style="120"/>
    <col min="8188" max="8188" width="35.775" style="120" customWidth="1"/>
    <col min="8189" max="8189" width="7.88333333333333" style="120" hidden="1" customWidth="1"/>
    <col min="8190" max="8191" width="12" style="120" customWidth="1"/>
    <col min="8192" max="8192" width="8" style="120" customWidth="1"/>
    <col min="8193" max="8193" width="7.88333333333333" style="120" customWidth="1"/>
    <col min="8194" max="8195" width="7.88333333333333" style="120" hidden="1" customWidth="1"/>
    <col min="8196" max="8443" width="7.88333333333333" style="120"/>
    <col min="8444" max="8444" width="35.775" style="120" customWidth="1"/>
    <col min="8445" max="8445" width="7.88333333333333" style="120" hidden="1" customWidth="1"/>
    <col min="8446" max="8447" width="12" style="120" customWidth="1"/>
    <col min="8448" max="8448" width="8" style="120" customWidth="1"/>
    <col min="8449" max="8449" width="7.88333333333333" style="120" customWidth="1"/>
    <col min="8450" max="8451" width="7.88333333333333" style="120" hidden="1" customWidth="1"/>
    <col min="8452" max="8699" width="7.88333333333333" style="120"/>
    <col min="8700" max="8700" width="35.775" style="120" customWidth="1"/>
    <col min="8701" max="8701" width="7.88333333333333" style="120" hidden="1" customWidth="1"/>
    <col min="8702" max="8703" width="12" style="120" customWidth="1"/>
    <col min="8704" max="8704" width="8" style="120" customWidth="1"/>
    <col min="8705" max="8705" width="7.88333333333333" style="120" customWidth="1"/>
    <col min="8706" max="8707" width="7.88333333333333" style="120" hidden="1" customWidth="1"/>
    <col min="8708" max="8955" width="7.88333333333333" style="120"/>
    <col min="8956" max="8956" width="35.775" style="120" customWidth="1"/>
    <col min="8957" max="8957" width="7.88333333333333" style="120" hidden="1" customWidth="1"/>
    <col min="8958" max="8959" width="12" style="120" customWidth="1"/>
    <col min="8960" max="8960" width="8" style="120" customWidth="1"/>
    <col min="8961" max="8961" width="7.88333333333333" style="120" customWidth="1"/>
    <col min="8962" max="8963" width="7.88333333333333" style="120" hidden="1" customWidth="1"/>
    <col min="8964" max="9211" width="7.88333333333333" style="120"/>
    <col min="9212" max="9212" width="35.775" style="120" customWidth="1"/>
    <col min="9213" max="9213" width="7.88333333333333" style="120" hidden="1" customWidth="1"/>
    <col min="9214" max="9215" width="12" style="120" customWidth="1"/>
    <col min="9216" max="9216" width="8" style="120" customWidth="1"/>
    <col min="9217" max="9217" width="7.88333333333333" style="120" customWidth="1"/>
    <col min="9218" max="9219" width="7.88333333333333" style="120" hidden="1" customWidth="1"/>
    <col min="9220" max="9467" width="7.88333333333333" style="120"/>
    <col min="9468" max="9468" width="35.775" style="120" customWidth="1"/>
    <col min="9469" max="9469" width="7.88333333333333" style="120" hidden="1" customWidth="1"/>
    <col min="9470" max="9471" width="12" style="120" customWidth="1"/>
    <col min="9472" max="9472" width="8" style="120" customWidth="1"/>
    <col min="9473" max="9473" width="7.88333333333333" style="120" customWidth="1"/>
    <col min="9474" max="9475" width="7.88333333333333" style="120" hidden="1" customWidth="1"/>
    <col min="9476" max="9723" width="7.88333333333333" style="120"/>
    <col min="9724" max="9724" width="35.775" style="120" customWidth="1"/>
    <col min="9725" max="9725" width="7.88333333333333" style="120" hidden="1" customWidth="1"/>
    <col min="9726" max="9727" width="12" style="120" customWidth="1"/>
    <col min="9728" max="9728" width="8" style="120" customWidth="1"/>
    <col min="9729" max="9729" width="7.88333333333333" style="120" customWidth="1"/>
    <col min="9730" max="9731" width="7.88333333333333" style="120" hidden="1" customWidth="1"/>
    <col min="9732" max="9979" width="7.88333333333333" style="120"/>
    <col min="9980" max="9980" width="35.775" style="120" customWidth="1"/>
    <col min="9981" max="9981" width="7.88333333333333" style="120" hidden="1" customWidth="1"/>
    <col min="9982" max="9983" width="12" style="120" customWidth="1"/>
    <col min="9984" max="9984" width="8" style="120" customWidth="1"/>
    <col min="9985" max="9985" width="7.88333333333333" style="120" customWidth="1"/>
    <col min="9986" max="9987" width="7.88333333333333" style="120" hidden="1" customWidth="1"/>
    <col min="9988" max="10235" width="7.88333333333333" style="120"/>
    <col min="10236" max="10236" width="35.775" style="120" customWidth="1"/>
    <col min="10237" max="10237" width="7.88333333333333" style="120" hidden="1" customWidth="1"/>
    <col min="10238" max="10239" width="12" style="120" customWidth="1"/>
    <col min="10240" max="10240" width="8" style="120" customWidth="1"/>
    <col min="10241" max="10241" width="7.88333333333333" style="120" customWidth="1"/>
    <col min="10242" max="10243" width="7.88333333333333" style="120" hidden="1" customWidth="1"/>
    <col min="10244" max="10491" width="7.88333333333333" style="120"/>
    <col min="10492" max="10492" width="35.775" style="120" customWidth="1"/>
    <col min="10493" max="10493" width="7.88333333333333" style="120" hidden="1" customWidth="1"/>
    <col min="10494" max="10495" width="12" style="120" customWidth="1"/>
    <col min="10496" max="10496" width="8" style="120" customWidth="1"/>
    <col min="10497" max="10497" width="7.88333333333333" style="120" customWidth="1"/>
    <col min="10498" max="10499" width="7.88333333333333" style="120" hidden="1" customWidth="1"/>
    <col min="10500" max="10747" width="7.88333333333333" style="120"/>
    <col min="10748" max="10748" width="35.775" style="120" customWidth="1"/>
    <col min="10749" max="10749" width="7.88333333333333" style="120" hidden="1" customWidth="1"/>
    <col min="10750" max="10751" width="12" style="120" customWidth="1"/>
    <col min="10752" max="10752" width="8" style="120" customWidth="1"/>
    <col min="10753" max="10753" width="7.88333333333333" style="120" customWidth="1"/>
    <col min="10754" max="10755" width="7.88333333333333" style="120" hidden="1" customWidth="1"/>
    <col min="10756" max="11003" width="7.88333333333333" style="120"/>
    <col min="11004" max="11004" width="35.775" style="120" customWidth="1"/>
    <col min="11005" max="11005" width="7.88333333333333" style="120" hidden="1" customWidth="1"/>
    <col min="11006" max="11007" width="12" style="120" customWidth="1"/>
    <col min="11008" max="11008" width="8" style="120" customWidth="1"/>
    <col min="11009" max="11009" width="7.88333333333333" style="120" customWidth="1"/>
    <col min="11010" max="11011" width="7.88333333333333" style="120" hidden="1" customWidth="1"/>
    <col min="11012" max="11259" width="7.88333333333333" style="120"/>
    <col min="11260" max="11260" width="35.775" style="120" customWidth="1"/>
    <col min="11261" max="11261" width="7.88333333333333" style="120" hidden="1" customWidth="1"/>
    <col min="11262" max="11263" width="12" style="120" customWidth="1"/>
    <col min="11264" max="11264" width="8" style="120" customWidth="1"/>
    <col min="11265" max="11265" width="7.88333333333333" style="120" customWidth="1"/>
    <col min="11266" max="11267" width="7.88333333333333" style="120" hidden="1" customWidth="1"/>
    <col min="11268" max="11515" width="7.88333333333333" style="120"/>
    <col min="11516" max="11516" width="35.775" style="120" customWidth="1"/>
    <col min="11517" max="11517" width="7.88333333333333" style="120" hidden="1" customWidth="1"/>
    <col min="11518" max="11519" width="12" style="120" customWidth="1"/>
    <col min="11520" max="11520" width="8" style="120" customWidth="1"/>
    <col min="11521" max="11521" width="7.88333333333333" style="120" customWidth="1"/>
    <col min="11522" max="11523" width="7.88333333333333" style="120" hidden="1" customWidth="1"/>
    <col min="11524" max="11771" width="7.88333333333333" style="120"/>
    <col min="11772" max="11772" width="35.775" style="120" customWidth="1"/>
    <col min="11773" max="11773" width="7.88333333333333" style="120" hidden="1" customWidth="1"/>
    <col min="11774" max="11775" width="12" style="120" customWidth="1"/>
    <col min="11776" max="11776" width="8" style="120" customWidth="1"/>
    <col min="11777" max="11777" width="7.88333333333333" style="120" customWidth="1"/>
    <col min="11778" max="11779" width="7.88333333333333" style="120" hidden="1" customWidth="1"/>
    <col min="11780" max="12027" width="7.88333333333333" style="120"/>
    <col min="12028" max="12028" width="35.775" style="120" customWidth="1"/>
    <col min="12029" max="12029" width="7.88333333333333" style="120" hidden="1" customWidth="1"/>
    <col min="12030" max="12031" width="12" style="120" customWidth="1"/>
    <col min="12032" max="12032" width="8" style="120" customWidth="1"/>
    <col min="12033" max="12033" width="7.88333333333333" style="120" customWidth="1"/>
    <col min="12034" max="12035" width="7.88333333333333" style="120" hidden="1" customWidth="1"/>
    <col min="12036" max="12283" width="7.88333333333333" style="120"/>
    <col min="12284" max="12284" width="35.775" style="120" customWidth="1"/>
    <col min="12285" max="12285" width="7.88333333333333" style="120" hidden="1" customWidth="1"/>
    <col min="12286" max="12287" width="12" style="120" customWidth="1"/>
    <col min="12288" max="12288" width="8" style="120" customWidth="1"/>
    <col min="12289" max="12289" width="7.88333333333333" style="120" customWidth="1"/>
    <col min="12290" max="12291" width="7.88333333333333" style="120" hidden="1" customWidth="1"/>
    <col min="12292" max="12539" width="7.88333333333333" style="120"/>
    <col min="12540" max="12540" width="35.775" style="120" customWidth="1"/>
    <col min="12541" max="12541" width="7.88333333333333" style="120" hidden="1" customWidth="1"/>
    <col min="12542" max="12543" width="12" style="120" customWidth="1"/>
    <col min="12544" max="12544" width="8" style="120" customWidth="1"/>
    <col min="12545" max="12545" width="7.88333333333333" style="120" customWidth="1"/>
    <col min="12546" max="12547" width="7.88333333333333" style="120" hidden="1" customWidth="1"/>
    <col min="12548" max="12795" width="7.88333333333333" style="120"/>
    <col min="12796" max="12796" width="35.775" style="120" customWidth="1"/>
    <col min="12797" max="12797" width="7.88333333333333" style="120" hidden="1" customWidth="1"/>
    <col min="12798" max="12799" width="12" style="120" customWidth="1"/>
    <col min="12800" max="12800" width="8" style="120" customWidth="1"/>
    <col min="12801" max="12801" width="7.88333333333333" style="120" customWidth="1"/>
    <col min="12802" max="12803" width="7.88333333333333" style="120" hidden="1" customWidth="1"/>
    <col min="12804" max="13051" width="7.88333333333333" style="120"/>
    <col min="13052" max="13052" width="35.775" style="120" customWidth="1"/>
    <col min="13053" max="13053" width="7.88333333333333" style="120" hidden="1" customWidth="1"/>
    <col min="13054" max="13055" width="12" style="120" customWidth="1"/>
    <col min="13056" max="13056" width="8" style="120" customWidth="1"/>
    <col min="13057" max="13057" width="7.88333333333333" style="120" customWidth="1"/>
    <col min="13058" max="13059" width="7.88333333333333" style="120" hidden="1" customWidth="1"/>
    <col min="13060" max="13307" width="7.88333333333333" style="120"/>
    <col min="13308" max="13308" width="35.775" style="120" customWidth="1"/>
    <col min="13309" max="13309" width="7.88333333333333" style="120" hidden="1" customWidth="1"/>
    <col min="13310" max="13311" width="12" style="120" customWidth="1"/>
    <col min="13312" max="13312" width="8" style="120" customWidth="1"/>
    <col min="13313" max="13313" width="7.88333333333333" style="120" customWidth="1"/>
    <col min="13314" max="13315" width="7.88333333333333" style="120" hidden="1" customWidth="1"/>
    <col min="13316" max="13563" width="7.88333333333333" style="120"/>
    <col min="13564" max="13564" width="35.775" style="120" customWidth="1"/>
    <col min="13565" max="13565" width="7.88333333333333" style="120" hidden="1" customWidth="1"/>
    <col min="13566" max="13567" width="12" style="120" customWidth="1"/>
    <col min="13568" max="13568" width="8" style="120" customWidth="1"/>
    <col min="13569" max="13569" width="7.88333333333333" style="120" customWidth="1"/>
    <col min="13570" max="13571" width="7.88333333333333" style="120" hidden="1" customWidth="1"/>
    <col min="13572" max="13819" width="7.88333333333333" style="120"/>
    <col min="13820" max="13820" width="35.775" style="120" customWidth="1"/>
    <col min="13821" max="13821" width="7.88333333333333" style="120" hidden="1" customWidth="1"/>
    <col min="13822" max="13823" width="12" style="120" customWidth="1"/>
    <col min="13824" max="13824" width="8" style="120" customWidth="1"/>
    <col min="13825" max="13825" width="7.88333333333333" style="120" customWidth="1"/>
    <col min="13826" max="13827" width="7.88333333333333" style="120" hidden="1" customWidth="1"/>
    <col min="13828" max="14075" width="7.88333333333333" style="120"/>
    <col min="14076" max="14076" width="35.775" style="120" customWidth="1"/>
    <col min="14077" max="14077" width="7.88333333333333" style="120" hidden="1" customWidth="1"/>
    <col min="14078" max="14079" width="12" style="120" customWidth="1"/>
    <col min="14080" max="14080" width="8" style="120" customWidth="1"/>
    <col min="14081" max="14081" width="7.88333333333333" style="120" customWidth="1"/>
    <col min="14082" max="14083" width="7.88333333333333" style="120" hidden="1" customWidth="1"/>
    <col min="14084" max="14331" width="7.88333333333333" style="120"/>
    <col min="14332" max="14332" width="35.775" style="120" customWidth="1"/>
    <col min="14333" max="14333" width="7.88333333333333" style="120" hidden="1" customWidth="1"/>
    <col min="14334" max="14335" width="12" style="120" customWidth="1"/>
    <col min="14336" max="14336" width="8" style="120" customWidth="1"/>
    <col min="14337" max="14337" width="7.88333333333333" style="120" customWidth="1"/>
    <col min="14338" max="14339" width="7.88333333333333" style="120" hidden="1" customWidth="1"/>
    <col min="14340" max="14587" width="7.88333333333333" style="120"/>
    <col min="14588" max="14588" width="35.775" style="120" customWidth="1"/>
    <col min="14589" max="14589" width="7.88333333333333" style="120" hidden="1" customWidth="1"/>
    <col min="14590" max="14591" width="12" style="120" customWidth="1"/>
    <col min="14592" max="14592" width="8" style="120" customWidth="1"/>
    <col min="14593" max="14593" width="7.88333333333333" style="120" customWidth="1"/>
    <col min="14594" max="14595" width="7.88333333333333" style="120" hidden="1" customWidth="1"/>
    <col min="14596" max="14843" width="7.88333333333333" style="120"/>
    <col min="14844" max="14844" width="35.775" style="120" customWidth="1"/>
    <col min="14845" max="14845" width="7.88333333333333" style="120" hidden="1" customWidth="1"/>
    <col min="14846" max="14847" width="12" style="120" customWidth="1"/>
    <col min="14848" max="14848" width="8" style="120" customWidth="1"/>
    <col min="14849" max="14849" width="7.88333333333333" style="120" customWidth="1"/>
    <col min="14850" max="14851" width="7.88333333333333" style="120" hidden="1" customWidth="1"/>
    <col min="14852" max="15099" width="7.88333333333333" style="120"/>
    <col min="15100" max="15100" width="35.775" style="120" customWidth="1"/>
    <col min="15101" max="15101" width="7.88333333333333" style="120" hidden="1" customWidth="1"/>
    <col min="15102" max="15103" width="12" style="120" customWidth="1"/>
    <col min="15104" max="15104" width="8" style="120" customWidth="1"/>
    <col min="15105" max="15105" width="7.88333333333333" style="120" customWidth="1"/>
    <col min="15106" max="15107" width="7.88333333333333" style="120" hidden="1" customWidth="1"/>
    <col min="15108" max="15355" width="7.88333333333333" style="120"/>
    <col min="15356" max="15356" width="35.775" style="120" customWidth="1"/>
    <col min="15357" max="15357" width="7.88333333333333" style="120" hidden="1" customWidth="1"/>
    <col min="15358" max="15359" width="12" style="120" customWidth="1"/>
    <col min="15360" max="15360" width="8" style="120" customWidth="1"/>
    <col min="15361" max="15361" width="7.88333333333333" style="120" customWidth="1"/>
    <col min="15362" max="15363" width="7.88333333333333" style="120" hidden="1" customWidth="1"/>
    <col min="15364" max="15611" width="7.88333333333333" style="120"/>
    <col min="15612" max="15612" width="35.775" style="120" customWidth="1"/>
    <col min="15613" max="15613" width="7.88333333333333" style="120" hidden="1" customWidth="1"/>
    <col min="15614" max="15615" width="12" style="120" customWidth="1"/>
    <col min="15616" max="15616" width="8" style="120" customWidth="1"/>
    <col min="15617" max="15617" width="7.88333333333333" style="120" customWidth="1"/>
    <col min="15618" max="15619" width="7.88333333333333" style="120" hidden="1" customWidth="1"/>
    <col min="15620" max="15867" width="7.88333333333333" style="120"/>
    <col min="15868" max="15868" width="35.775" style="120" customWidth="1"/>
    <col min="15869" max="15869" width="7.88333333333333" style="120" hidden="1" customWidth="1"/>
    <col min="15870" max="15871" width="12" style="120" customWidth="1"/>
    <col min="15872" max="15872" width="8" style="120" customWidth="1"/>
    <col min="15873" max="15873" width="7.88333333333333" style="120" customWidth="1"/>
    <col min="15874" max="15875" width="7.88333333333333" style="120" hidden="1" customWidth="1"/>
    <col min="15876" max="16123" width="7.88333333333333" style="120"/>
    <col min="16124" max="16124" width="35.775" style="120" customWidth="1"/>
    <col min="16125" max="16125" width="7.88333333333333" style="120" hidden="1" customWidth="1"/>
    <col min="16126" max="16127" width="12" style="120" customWidth="1"/>
    <col min="16128" max="16128" width="8" style="120" customWidth="1"/>
    <col min="16129" max="16129" width="7.88333333333333" style="120" customWidth="1"/>
    <col min="16130" max="16131" width="7.88333333333333" style="120" hidden="1" customWidth="1"/>
    <col min="16132" max="16384" width="7.88333333333333" style="120"/>
  </cols>
  <sheetData>
    <row r="1" ht="35" customHeight="1" spans="1:2">
      <c r="A1" s="121" t="s">
        <v>71</v>
      </c>
      <c r="B1" s="121"/>
    </row>
    <row r="2" ht="18.75" customHeight="1" spans="1:2">
      <c r="A2" s="122"/>
      <c r="B2" s="123" t="s">
        <v>1</v>
      </c>
    </row>
    <row r="3" s="113" customFormat="1" ht="21.75" customHeight="1" spans="1:3">
      <c r="A3" s="124" t="s">
        <v>72</v>
      </c>
      <c r="B3" s="125" t="s">
        <v>5</v>
      </c>
      <c r="C3" s="126"/>
    </row>
    <row r="4" s="114" customFormat="1" ht="21.75" customHeight="1" spans="1:3">
      <c r="A4" s="127" t="s">
        <v>73</v>
      </c>
      <c r="B4" s="128">
        <f>SUM(B5:B9,B11:B18)</f>
        <v>89646</v>
      </c>
      <c r="C4" s="129"/>
    </row>
    <row r="5" s="115" customFormat="1" ht="21.75" customHeight="1" spans="1:3">
      <c r="A5" s="130" t="s">
        <v>74</v>
      </c>
      <c r="B5" s="131">
        <v>31471</v>
      </c>
      <c r="C5" s="132"/>
    </row>
    <row r="6" s="115" customFormat="1" ht="21.75" customHeight="1" spans="1:3">
      <c r="A6" s="130" t="s">
        <v>75</v>
      </c>
      <c r="B6" s="131"/>
      <c r="C6" s="132"/>
    </row>
    <row r="7" s="115" customFormat="1" ht="21.75" customHeight="1" spans="1:3">
      <c r="A7" s="130" t="s">
        <v>76</v>
      </c>
      <c r="B7" s="131">
        <v>10285</v>
      </c>
      <c r="C7" s="132"/>
    </row>
    <row r="8" s="115" customFormat="1" ht="21.75" customHeight="1" spans="1:3">
      <c r="A8" s="130" t="s">
        <v>77</v>
      </c>
      <c r="B8" s="131">
        <v>1875</v>
      </c>
      <c r="C8" s="132"/>
    </row>
    <row r="9" s="115" customFormat="1" ht="21.75" customHeight="1" spans="1:3">
      <c r="A9" s="130" t="s">
        <v>78</v>
      </c>
      <c r="B9" s="131">
        <v>756</v>
      </c>
      <c r="C9" s="132"/>
    </row>
    <row r="10" s="115" customFormat="1" ht="21.75" customHeight="1" spans="1:3">
      <c r="A10" s="130" t="s">
        <v>79</v>
      </c>
      <c r="B10" s="131">
        <v>420</v>
      </c>
      <c r="C10" s="132"/>
    </row>
    <row r="11" s="115" customFormat="1" ht="21.75" customHeight="1" spans="1:3">
      <c r="A11" s="130" t="s">
        <v>80</v>
      </c>
      <c r="B11" s="131">
        <v>7530</v>
      </c>
      <c r="C11" s="132"/>
    </row>
    <row r="12" s="115" customFormat="1" ht="21.75" customHeight="1" spans="1:3">
      <c r="A12" s="130" t="s">
        <v>81</v>
      </c>
      <c r="B12" s="131">
        <v>4200</v>
      </c>
      <c r="C12" s="132"/>
    </row>
    <row r="13" s="115" customFormat="1" ht="21.75" customHeight="1" spans="1:3">
      <c r="A13" s="130" t="s">
        <v>82</v>
      </c>
      <c r="B13" s="131">
        <v>5600</v>
      </c>
      <c r="C13" s="132"/>
    </row>
    <row r="14" s="115" customFormat="1" ht="21.75" customHeight="1" spans="1:3">
      <c r="A14" s="130" t="s">
        <v>83</v>
      </c>
      <c r="B14" s="131">
        <v>12000</v>
      </c>
      <c r="C14" s="132"/>
    </row>
    <row r="15" s="115" customFormat="1" ht="21.75" customHeight="1" spans="1:3">
      <c r="A15" s="130" t="s">
        <v>84</v>
      </c>
      <c r="B15" s="131">
        <v>8570</v>
      </c>
      <c r="C15" s="132"/>
    </row>
    <row r="16" s="115" customFormat="1" ht="21.75" customHeight="1" spans="1:3">
      <c r="A16" s="130" t="s">
        <v>85</v>
      </c>
      <c r="B16" s="131">
        <v>1580</v>
      </c>
      <c r="C16" s="132"/>
    </row>
    <row r="17" s="115" customFormat="1" ht="21.75" customHeight="1" spans="1:3">
      <c r="A17" s="130" t="s">
        <v>86</v>
      </c>
      <c r="B17" s="131">
        <v>5379</v>
      </c>
      <c r="C17" s="132"/>
    </row>
    <row r="18" s="115" customFormat="1" ht="21.75" customHeight="1" spans="1:3">
      <c r="A18" s="130" t="s">
        <v>87</v>
      </c>
      <c r="B18" s="131">
        <v>400</v>
      </c>
      <c r="C18" s="132"/>
    </row>
    <row r="19" s="113" customFormat="1" ht="21.75" customHeight="1" spans="1:3">
      <c r="A19" s="133" t="s">
        <v>88</v>
      </c>
      <c r="B19" s="128">
        <f>B20+B23+B24+B25+B26</f>
        <v>22898</v>
      </c>
      <c r="C19" s="126"/>
    </row>
    <row r="20" s="116" customFormat="1" ht="21.75" customHeight="1" spans="1:3">
      <c r="A20" s="134" t="s">
        <v>89</v>
      </c>
      <c r="B20" s="135">
        <f>SUM(B21:B22)</f>
        <v>5446</v>
      </c>
      <c r="C20" s="136"/>
    </row>
    <row r="21" s="117" customFormat="1" ht="18.75" customHeight="1" spans="1:5">
      <c r="A21" s="137" t="s">
        <v>90</v>
      </c>
      <c r="B21" s="138">
        <v>2697</v>
      </c>
      <c r="E21" s="139"/>
    </row>
    <row r="22" s="117" customFormat="1" ht="18.75" customHeight="1" spans="1:5">
      <c r="A22" s="140" t="s">
        <v>91</v>
      </c>
      <c r="B22" s="141">
        <v>2749</v>
      </c>
      <c r="E22" s="139"/>
    </row>
    <row r="23" s="118" customFormat="1" ht="21.75" customHeight="1" spans="1:3">
      <c r="A23" s="130" t="s">
        <v>92</v>
      </c>
      <c r="B23" s="52">
        <v>1634</v>
      </c>
      <c r="C23" s="142"/>
    </row>
    <row r="24" s="118" customFormat="1" ht="21.75" customHeight="1" spans="1:3">
      <c r="A24" s="130" t="s">
        <v>93</v>
      </c>
      <c r="B24" s="52">
        <v>3530</v>
      </c>
      <c r="C24" s="142"/>
    </row>
    <row r="25" s="118" customFormat="1" ht="21.75" customHeight="1" spans="1:3">
      <c r="A25" s="130" t="s">
        <v>94</v>
      </c>
      <c r="B25" s="52">
        <v>12288</v>
      </c>
      <c r="C25" s="142"/>
    </row>
    <row r="26" s="118" customFormat="1" ht="21.75" customHeight="1" spans="1:3">
      <c r="A26" s="143" t="s">
        <v>95</v>
      </c>
      <c r="B26" s="52"/>
      <c r="C26" s="142"/>
    </row>
    <row r="27" s="119" customFormat="1" ht="21.75" customHeight="1" spans="1:3">
      <c r="A27" s="144" t="s">
        <v>96</v>
      </c>
      <c r="B27" s="145">
        <f>B4+B19</f>
        <v>112544</v>
      </c>
      <c r="C27" s="146"/>
    </row>
  </sheetData>
  <mergeCells count="1">
    <mergeCell ref="A1:B1"/>
  </mergeCells>
  <printOptions horizontalCentered="1"/>
  <pageMargins left="0.984027777777778" right="0.747916666666667" top="1.18055555555556" bottom="0.984027777777778" header="0.510416666666667" footer="0.510416666666667"/>
  <pageSetup paperSize="9" firstPageNumber="4294963191" orientation="portrait" useFirstPageNumber="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39"/>
  <sheetViews>
    <sheetView workbookViewId="0">
      <selection activeCell="E8" sqref="E8"/>
    </sheetView>
  </sheetViews>
  <sheetFormatPr defaultColWidth="7" defaultRowHeight="15" outlineLevelCol="3"/>
  <cols>
    <col min="1" max="1" width="49.5" style="2" customWidth="1"/>
    <col min="2" max="2" width="30.8666666666667" style="3" customWidth="1"/>
    <col min="3" max="16384" width="7" style="4"/>
  </cols>
  <sheetData>
    <row r="1" ht="36" customHeight="1" spans="1:2">
      <c r="A1" s="5" t="s">
        <v>97</v>
      </c>
      <c r="B1" s="5"/>
    </row>
    <row r="2" s="1" customFormat="1" ht="21.75" customHeight="1" spans="1:2">
      <c r="A2" s="7"/>
      <c r="B2" s="9" t="s">
        <v>1</v>
      </c>
    </row>
    <row r="3" s="1" customFormat="1" ht="31.5" customHeight="1" spans="1:4">
      <c r="A3" s="10" t="s">
        <v>72</v>
      </c>
      <c r="B3" s="12" t="s">
        <v>5</v>
      </c>
      <c r="C3" s="107"/>
      <c r="D3" s="107"/>
    </row>
    <row r="4" s="2" customFormat="1" ht="23.25" customHeight="1" spans="1:4">
      <c r="A4" s="108" t="s">
        <v>98</v>
      </c>
      <c r="B4" s="109">
        <v>14889</v>
      </c>
      <c r="C4" s="110"/>
      <c r="D4" s="110"/>
    </row>
    <row r="5" s="2" customFormat="1" ht="23.25" customHeight="1" spans="1:4">
      <c r="A5" s="108" t="s">
        <v>99</v>
      </c>
      <c r="B5" s="109">
        <v>65</v>
      </c>
      <c r="C5" s="110"/>
      <c r="D5" s="110"/>
    </row>
    <row r="6" s="96" customFormat="1" ht="23.25" customHeight="1" spans="1:4">
      <c r="A6" s="108" t="s">
        <v>100</v>
      </c>
      <c r="B6" s="109">
        <v>2245</v>
      </c>
      <c r="C6" s="111"/>
      <c r="D6" s="111"/>
    </row>
    <row r="7" s="96" customFormat="1" ht="23.25" customHeight="1" spans="1:4">
      <c r="A7" s="108" t="s">
        <v>101</v>
      </c>
      <c r="B7" s="109">
        <v>17073</v>
      </c>
      <c r="C7" s="111"/>
      <c r="D7" s="111"/>
    </row>
    <row r="8" s="96" customFormat="1" ht="23.25" customHeight="1" spans="1:4">
      <c r="A8" s="108" t="s">
        <v>102</v>
      </c>
      <c r="B8" s="109">
        <v>456</v>
      </c>
      <c r="C8" s="111"/>
      <c r="D8" s="111"/>
    </row>
    <row r="9" s="96" customFormat="1" ht="23.25" customHeight="1" spans="1:4">
      <c r="A9" s="108" t="s">
        <v>103</v>
      </c>
      <c r="B9" s="109">
        <v>1306</v>
      </c>
      <c r="C9" s="111"/>
      <c r="D9" s="111"/>
    </row>
    <row r="10" s="96" customFormat="1" ht="23.25" customHeight="1" spans="1:4">
      <c r="A10" s="108" t="s">
        <v>104</v>
      </c>
      <c r="B10" s="109">
        <v>10549</v>
      </c>
      <c r="C10" s="111"/>
      <c r="D10" s="111"/>
    </row>
    <row r="11" s="96" customFormat="1" ht="23.25" customHeight="1" spans="1:4">
      <c r="A11" s="108" t="s">
        <v>105</v>
      </c>
      <c r="B11" s="109">
        <v>4390</v>
      </c>
      <c r="C11" s="111"/>
      <c r="D11" s="111"/>
    </row>
    <row r="12" s="96" customFormat="1" ht="23.25" customHeight="1" spans="1:4">
      <c r="A12" s="108" t="s">
        <v>106</v>
      </c>
      <c r="B12" s="109">
        <v>193</v>
      </c>
      <c r="C12" s="111"/>
      <c r="D12" s="111"/>
    </row>
    <row r="13" s="96" customFormat="1" ht="23.25" customHeight="1" spans="1:4">
      <c r="A13" s="108" t="s">
        <v>107</v>
      </c>
      <c r="B13" s="109">
        <v>1951</v>
      </c>
      <c r="C13" s="111"/>
      <c r="D13" s="111"/>
    </row>
    <row r="14" s="96" customFormat="1" ht="23.25" customHeight="1" spans="1:4">
      <c r="A14" s="108" t="s">
        <v>108</v>
      </c>
      <c r="B14" s="109">
        <v>2713</v>
      </c>
      <c r="C14" s="111"/>
      <c r="D14" s="111"/>
    </row>
    <row r="15" s="96" customFormat="1" ht="23.25" customHeight="1" spans="1:4">
      <c r="A15" s="108" t="s">
        <v>109</v>
      </c>
      <c r="B15" s="109">
        <v>349</v>
      </c>
      <c r="C15" s="111"/>
      <c r="D15" s="111"/>
    </row>
    <row r="16" s="96" customFormat="1" ht="23.25" customHeight="1" spans="1:4">
      <c r="A16" s="108" t="s">
        <v>110</v>
      </c>
      <c r="B16" s="109">
        <v>5773</v>
      </c>
      <c r="C16" s="111"/>
      <c r="D16" s="111"/>
    </row>
    <row r="17" s="96" customFormat="1" ht="23.25" customHeight="1" spans="1:4">
      <c r="A17" s="108" t="s">
        <v>111</v>
      </c>
      <c r="B17" s="109"/>
      <c r="C17" s="111"/>
      <c r="D17" s="111"/>
    </row>
    <row r="18" s="96" customFormat="1" ht="23.25" customHeight="1" spans="1:4">
      <c r="A18" s="108" t="s">
        <v>112</v>
      </c>
      <c r="B18" s="109">
        <v>1883</v>
      </c>
      <c r="C18" s="111"/>
      <c r="D18" s="111"/>
    </row>
    <row r="19" s="96" customFormat="1" ht="23.25" customHeight="1" spans="1:4">
      <c r="A19" s="108" t="s">
        <v>113</v>
      </c>
      <c r="B19" s="109">
        <v>1716</v>
      </c>
      <c r="C19" s="111"/>
      <c r="D19" s="111"/>
    </row>
    <row r="20" s="96" customFormat="1" ht="23.25" customHeight="1" spans="1:4">
      <c r="A20" s="108" t="s">
        <v>114</v>
      </c>
      <c r="B20" s="109">
        <v>2000</v>
      </c>
      <c r="C20" s="111"/>
      <c r="D20" s="111"/>
    </row>
    <row r="21" s="96" customFormat="1" ht="23.25" customHeight="1" spans="1:4">
      <c r="A21" s="108" t="s">
        <v>115</v>
      </c>
      <c r="B21" s="109">
        <v>2000</v>
      </c>
      <c r="C21" s="111"/>
      <c r="D21" s="111"/>
    </row>
    <row r="22" s="96" customFormat="1" ht="23.25" customHeight="1" spans="1:4">
      <c r="A22" s="108" t="s">
        <v>116</v>
      </c>
      <c r="B22" s="109"/>
      <c r="C22" s="111"/>
      <c r="D22" s="111"/>
    </row>
    <row r="23" s="1" customFormat="1" ht="23.25" customHeight="1" spans="1:4">
      <c r="A23" s="108" t="s">
        <v>117</v>
      </c>
      <c r="B23" s="109">
        <v>8461</v>
      </c>
      <c r="C23" s="107"/>
      <c r="D23" s="107"/>
    </row>
    <row r="24" ht="24.6" customHeight="1" spans="1:4">
      <c r="A24" s="20" t="s">
        <v>96</v>
      </c>
      <c r="B24" s="49">
        <f>SUM(B4:B23)</f>
        <v>78012</v>
      </c>
      <c r="C24" s="112"/>
      <c r="D24" s="112"/>
    </row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</sheetData>
  <mergeCells count="1">
    <mergeCell ref="A1:B1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5"/>
  </sheetPr>
  <dimension ref="A1:C275"/>
  <sheetViews>
    <sheetView workbookViewId="0">
      <selection activeCell="C17" sqref="C17"/>
    </sheetView>
  </sheetViews>
  <sheetFormatPr defaultColWidth="7" defaultRowHeight="12" outlineLevelCol="2"/>
  <cols>
    <col min="1" max="1" width="12.25" style="4" customWidth="1"/>
    <col min="2" max="2" width="54" style="4" customWidth="1"/>
    <col min="3" max="3" width="18.875" style="4" customWidth="1"/>
    <col min="4" max="16384" width="7" style="4"/>
  </cols>
  <sheetData>
    <row r="1" ht="31" customHeight="1" spans="1:3">
      <c r="A1" s="5" t="s">
        <v>118</v>
      </c>
      <c r="B1" s="5"/>
      <c r="C1" s="5"/>
    </row>
    <row r="2" s="1" customFormat="1" ht="21.75" customHeight="1" spans="1:3">
      <c r="A2" s="2"/>
      <c r="C2" s="99" t="s">
        <v>1</v>
      </c>
    </row>
    <row r="3" s="1" customFormat="1" ht="24" customHeight="1" spans="1:3">
      <c r="A3" s="10" t="s">
        <v>119</v>
      </c>
      <c r="B3" s="11" t="s">
        <v>120</v>
      </c>
      <c r="C3" s="12" t="s">
        <v>5</v>
      </c>
    </row>
    <row r="4" s="95" customFormat="1" ht="21" customHeight="1" spans="1:3">
      <c r="A4" s="100">
        <v>201</v>
      </c>
      <c r="B4" s="100" t="s">
        <v>121</v>
      </c>
      <c r="C4" s="101">
        <f>C5+C7+C12+C17+C19+C25+C32+C34+C39+C43+C49+C51+C53+C55+C57+C60</f>
        <v>14889</v>
      </c>
    </row>
    <row r="5" s="96" customFormat="1" ht="21" customHeight="1" spans="1:3">
      <c r="A5" s="102">
        <v>20101</v>
      </c>
      <c r="B5" s="102" t="s">
        <v>122</v>
      </c>
      <c r="C5" s="103">
        <f>C6</f>
        <v>82</v>
      </c>
    </row>
    <row r="6" ht="21" customHeight="1" spans="1:3">
      <c r="A6" s="102">
        <v>2010101</v>
      </c>
      <c r="B6" s="102" t="s">
        <v>123</v>
      </c>
      <c r="C6" s="103">
        <v>82</v>
      </c>
    </row>
    <row r="7" ht="21" customHeight="1" spans="1:3">
      <c r="A7" s="102">
        <v>20103</v>
      </c>
      <c r="B7" s="102" t="s">
        <v>124</v>
      </c>
      <c r="C7" s="103">
        <f>SUM(C8:C11)</f>
        <v>4711</v>
      </c>
    </row>
    <row r="8" ht="21" customHeight="1" spans="1:3">
      <c r="A8" s="102">
        <v>2010301</v>
      </c>
      <c r="B8" s="102" t="s">
        <v>123</v>
      </c>
      <c r="C8" s="103">
        <v>2123</v>
      </c>
    </row>
    <row r="9" ht="21" customHeight="1" spans="1:3">
      <c r="A9" s="102">
        <v>2010306</v>
      </c>
      <c r="B9" s="102" t="s">
        <v>125</v>
      </c>
      <c r="C9" s="103">
        <v>223</v>
      </c>
    </row>
    <row r="10" ht="21" customHeight="1" spans="1:3">
      <c r="A10" s="102">
        <v>2010308</v>
      </c>
      <c r="B10" s="102" t="s">
        <v>126</v>
      </c>
      <c r="C10" s="103">
        <v>28</v>
      </c>
    </row>
    <row r="11" ht="21" customHeight="1" spans="1:3">
      <c r="A11" s="102">
        <v>2010399</v>
      </c>
      <c r="B11" s="102" t="s">
        <v>127</v>
      </c>
      <c r="C11" s="103">
        <v>2337</v>
      </c>
    </row>
    <row r="12" ht="21" customHeight="1" spans="1:3">
      <c r="A12" s="102">
        <v>20104</v>
      </c>
      <c r="B12" s="102" t="s">
        <v>128</v>
      </c>
      <c r="C12" s="103">
        <f>SUM(C13:C16)</f>
        <v>425</v>
      </c>
    </row>
    <row r="13" ht="21" customHeight="1" spans="1:3">
      <c r="A13" s="102">
        <v>2010401</v>
      </c>
      <c r="B13" s="102" t="s">
        <v>123</v>
      </c>
      <c r="C13" s="103">
        <v>285</v>
      </c>
    </row>
    <row r="14" ht="21" customHeight="1" spans="1:3">
      <c r="A14" s="102">
        <v>2010404</v>
      </c>
      <c r="B14" s="102" t="s">
        <v>129</v>
      </c>
      <c r="C14" s="103">
        <v>3</v>
      </c>
    </row>
    <row r="15" ht="21" customHeight="1" spans="1:3">
      <c r="A15" s="102">
        <v>2010406</v>
      </c>
      <c r="B15" s="102" t="s">
        <v>130</v>
      </c>
      <c r="C15" s="103">
        <v>80</v>
      </c>
    </row>
    <row r="16" ht="21" customHeight="1" spans="1:3">
      <c r="A16" s="102">
        <v>2010499</v>
      </c>
      <c r="B16" s="102" t="s">
        <v>131</v>
      </c>
      <c r="C16" s="103">
        <v>57</v>
      </c>
    </row>
    <row r="17" ht="21" customHeight="1" spans="1:3">
      <c r="A17" s="102">
        <v>20105</v>
      </c>
      <c r="B17" s="102" t="s">
        <v>132</v>
      </c>
      <c r="C17" s="103">
        <f>C18</f>
        <v>31</v>
      </c>
    </row>
    <row r="18" ht="21" customHeight="1" spans="1:3">
      <c r="A18" s="102">
        <v>2010507</v>
      </c>
      <c r="B18" s="102" t="s">
        <v>133</v>
      </c>
      <c r="C18" s="103">
        <v>31</v>
      </c>
    </row>
    <row r="19" ht="21" customHeight="1" spans="1:3">
      <c r="A19" s="102">
        <v>20106</v>
      </c>
      <c r="B19" s="102" t="s">
        <v>134</v>
      </c>
      <c r="C19" s="103">
        <f>SUM(C20:C24)</f>
        <v>584</v>
      </c>
    </row>
    <row r="20" ht="21" customHeight="1" spans="1:3">
      <c r="A20" s="102">
        <v>2010601</v>
      </c>
      <c r="B20" s="102" t="s">
        <v>123</v>
      </c>
      <c r="C20" s="103">
        <v>298</v>
      </c>
    </row>
    <row r="21" ht="21" customHeight="1" spans="1:3">
      <c r="A21" s="102">
        <v>2010604</v>
      </c>
      <c r="B21" s="102" t="s">
        <v>135</v>
      </c>
      <c r="C21" s="103">
        <v>6</v>
      </c>
    </row>
    <row r="22" ht="21" customHeight="1" spans="1:3">
      <c r="A22" s="102">
        <v>2010605</v>
      </c>
      <c r="B22" s="102" t="s">
        <v>136</v>
      </c>
      <c r="C22" s="103">
        <v>5</v>
      </c>
    </row>
    <row r="23" ht="21" customHeight="1" spans="1:3">
      <c r="A23" s="102">
        <v>2010608</v>
      </c>
      <c r="B23" s="102" t="s">
        <v>137</v>
      </c>
      <c r="C23" s="103">
        <v>54</v>
      </c>
    </row>
    <row r="24" ht="21" customHeight="1" spans="1:3">
      <c r="A24" s="102">
        <v>2010699</v>
      </c>
      <c r="B24" s="102" t="s">
        <v>138</v>
      </c>
      <c r="C24" s="103">
        <v>221</v>
      </c>
    </row>
    <row r="25" ht="21" customHeight="1" spans="1:3">
      <c r="A25" s="102">
        <v>20107</v>
      </c>
      <c r="B25" s="102" t="s">
        <v>139</v>
      </c>
      <c r="C25" s="103">
        <f>SUM(C26:C31)</f>
        <v>780</v>
      </c>
    </row>
    <row r="26" ht="21" customHeight="1" spans="1:3">
      <c r="A26" s="102">
        <v>2010702</v>
      </c>
      <c r="B26" s="102" t="s">
        <v>140</v>
      </c>
      <c r="C26" s="103">
        <v>327</v>
      </c>
    </row>
    <row r="27" ht="21" customHeight="1" spans="1:3">
      <c r="A27" s="102">
        <v>2010704</v>
      </c>
      <c r="B27" s="102" t="s">
        <v>141</v>
      </c>
      <c r="C27" s="103">
        <v>17</v>
      </c>
    </row>
    <row r="28" ht="21" customHeight="1" spans="1:3">
      <c r="A28" s="102">
        <v>2010706</v>
      </c>
      <c r="B28" s="102" t="s">
        <v>142</v>
      </c>
      <c r="C28" s="103">
        <v>31</v>
      </c>
    </row>
    <row r="29" ht="21" customHeight="1" spans="1:3">
      <c r="A29" s="102">
        <v>2010707</v>
      </c>
      <c r="B29" s="102" t="s">
        <v>143</v>
      </c>
      <c r="C29" s="103">
        <v>14</v>
      </c>
    </row>
    <row r="30" ht="21" customHeight="1" spans="1:3">
      <c r="A30" s="102">
        <v>2010708</v>
      </c>
      <c r="B30" s="102" t="s">
        <v>144</v>
      </c>
      <c r="C30" s="103">
        <v>361</v>
      </c>
    </row>
    <row r="31" ht="21" customHeight="1" spans="1:3">
      <c r="A31" s="102">
        <v>2010709</v>
      </c>
      <c r="B31" s="102" t="s">
        <v>145</v>
      </c>
      <c r="C31" s="103">
        <v>30</v>
      </c>
    </row>
    <row r="32" ht="21" customHeight="1" spans="1:3">
      <c r="A32" s="102">
        <v>20108</v>
      </c>
      <c r="B32" s="102" t="s">
        <v>146</v>
      </c>
      <c r="C32" s="103">
        <f>C33</f>
        <v>46</v>
      </c>
    </row>
    <row r="33" ht="21" customHeight="1" spans="1:3">
      <c r="A33" s="102">
        <v>2010804</v>
      </c>
      <c r="B33" s="102" t="s">
        <v>147</v>
      </c>
      <c r="C33" s="103">
        <v>46</v>
      </c>
    </row>
    <row r="34" ht="21" customHeight="1" spans="1:3">
      <c r="A34" s="102">
        <v>20110</v>
      </c>
      <c r="B34" s="102" t="s">
        <v>148</v>
      </c>
      <c r="C34" s="103">
        <f>SUM(C35:C38)</f>
        <v>458</v>
      </c>
    </row>
    <row r="35" ht="21" customHeight="1" spans="1:3">
      <c r="A35" s="102">
        <v>2011001</v>
      </c>
      <c r="B35" s="102" t="s">
        <v>123</v>
      </c>
      <c r="C35" s="103">
        <v>246</v>
      </c>
    </row>
    <row r="36" ht="21" customHeight="1" spans="1:3">
      <c r="A36" s="102">
        <v>2011009</v>
      </c>
      <c r="B36" s="102" t="s">
        <v>149</v>
      </c>
      <c r="C36" s="103">
        <v>27</v>
      </c>
    </row>
    <row r="37" ht="21" customHeight="1" spans="1:3">
      <c r="A37" s="102">
        <v>2011011</v>
      </c>
      <c r="B37" s="102" t="s">
        <v>150</v>
      </c>
      <c r="C37" s="103">
        <v>28</v>
      </c>
    </row>
    <row r="38" ht="21" customHeight="1" spans="1:3">
      <c r="A38" s="102">
        <v>2011099</v>
      </c>
      <c r="B38" s="102" t="s">
        <v>151</v>
      </c>
      <c r="C38" s="103">
        <v>157</v>
      </c>
    </row>
    <row r="39" ht="21" customHeight="1" spans="1:3">
      <c r="A39" s="102">
        <v>20111</v>
      </c>
      <c r="B39" s="102" t="s">
        <v>152</v>
      </c>
      <c r="C39" s="103">
        <f>SUM(C40:C42)</f>
        <v>126</v>
      </c>
    </row>
    <row r="40" ht="21" customHeight="1" spans="1:3">
      <c r="A40" s="102">
        <v>2011101</v>
      </c>
      <c r="B40" s="102" t="s">
        <v>123</v>
      </c>
      <c r="C40" s="103">
        <v>83</v>
      </c>
    </row>
    <row r="41" ht="21" customHeight="1" spans="1:3">
      <c r="A41" s="102">
        <v>2011104</v>
      </c>
      <c r="B41" s="102" t="s">
        <v>153</v>
      </c>
      <c r="C41" s="103">
        <v>32</v>
      </c>
    </row>
    <row r="42" ht="21" customHeight="1" spans="1:3">
      <c r="A42" s="102">
        <v>2011199</v>
      </c>
      <c r="B42" s="102" t="s">
        <v>154</v>
      </c>
      <c r="C42" s="103">
        <v>11</v>
      </c>
    </row>
    <row r="43" ht="21" customHeight="1" spans="1:3">
      <c r="A43" s="102">
        <v>20113</v>
      </c>
      <c r="B43" s="102" t="s">
        <v>155</v>
      </c>
      <c r="C43" s="103">
        <f>SUM(C44:C48)</f>
        <v>1056</v>
      </c>
    </row>
    <row r="44" ht="21" customHeight="1" spans="1:3">
      <c r="A44" s="102">
        <v>2011301</v>
      </c>
      <c r="B44" s="102" t="s">
        <v>123</v>
      </c>
      <c r="C44" s="103">
        <v>192</v>
      </c>
    </row>
    <row r="45" ht="21" customHeight="1" spans="1:3">
      <c r="A45" s="102">
        <v>2011304</v>
      </c>
      <c r="B45" s="102" t="s">
        <v>156</v>
      </c>
      <c r="C45" s="103">
        <v>2</v>
      </c>
    </row>
    <row r="46" ht="21" customHeight="1" spans="1:3">
      <c r="A46" s="102">
        <v>2011306</v>
      </c>
      <c r="B46" s="102" t="s">
        <v>157</v>
      </c>
      <c r="C46" s="103">
        <v>2</v>
      </c>
    </row>
    <row r="47" ht="21" customHeight="1" spans="1:3">
      <c r="A47" s="102">
        <v>2011307</v>
      </c>
      <c r="B47" s="102" t="s">
        <v>158</v>
      </c>
      <c r="C47" s="103">
        <v>1</v>
      </c>
    </row>
    <row r="48" ht="21" customHeight="1" spans="1:3">
      <c r="A48" s="102">
        <v>2011308</v>
      </c>
      <c r="B48" s="102" t="s">
        <v>159</v>
      </c>
      <c r="C48" s="103">
        <v>859</v>
      </c>
    </row>
    <row r="49" ht="21" customHeight="1" spans="1:3">
      <c r="A49" s="102">
        <v>20115</v>
      </c>
      <c r="B49" s="102" t="s">
        <v>160</v>
      </c>
      <c r="C49" s="103">
        <f t="shared" ref="C49:C53" si="0">SUM(C50)</f>
        <v>105</v>
      </c>
    </row>
    <row r="50" ht="21" customHeight="1" spans="1:3">
      <c r="A50" s="102">
        <v>2011504</v>
      </c>
      <c r="B50" s="102" t="s">
        <v>161</v>
      </c>
      <c r="C50" s="103">
        <v>105</v>
      </c>
    </row>
    <row r="51" ht="21" customHeight="1" spans="1:3">
      <c r="A51" s="102">
        <v>20117</v>
      </c>
      <c r="B51" s="102" t="s">
        <v>162</v>
      </c>
      <c r="C51" s="103">
        <f t="shared" si="0"/>
        <v>51</v>
      </c>
    </row>
    <row r="52" ht="21" customHeight="1" spans="1:3">
      <c r="A52" s="102">
        <v>2011701</v>
      </c>
      <c r="B52" s="102" t="s">
        <v>123</v>
      </c>
      <c r="C52" s="103">
        <v>51</v>
      </c>
    </row>
    <row r="53" ht="21" customHeight="1" spans="1:3">
      <c r="A53" s="102">
        <v>20123</v>
      </c>
      <c r="B53" s="102" t="s">
        <v>163</v>
      </c>
      <c r="C53" s="103">
        <f t="shared" si="0"/>
        <v>1</v>
      </c>
    </row>
    <row r="54" ht="21" customHeight="1" spans="1:3">
      <c r="A54" s="102">
        <v>2012304</v>
      </c>
      <c r="B54" s="102" t="s">
        <v>164</v>
      </c>
      <c r="C54" s="103">
        <v>1</v>
      </c>
    </row>
    <row r="55" ht="21" customHeight="1" spans="1:3">
      <c r="A55" s="102">
        <v>20124</v>
      </c>
      <c r="B55" s="102" t="s">
        <v>165</v>
      </c>
      <c r="C55" s="103">
        <f>SUM(C56)</f>
        <v>1</v>
      </c>
    </row>
    <row r="56" ht="21" customHeight="1" spans="1:3">
      <c r="A56" s="102">
        <v>2012404</v>
      </c>
      <c r="B56" s="102" t="s">
        <v>166</v>
      </c>
      <c r="C56" s="103">
        <v>1</v>
      </c>
    </row>
    <row r="57" ht="21" customHeight="1" spans="1:3">
      <c r="A57" s="102">
        <v>20129</v>
      </c>
      <c r="B57" s="102" t="s">
        <v>167</v>
      </c>
      <c r="C57" s="103">
        <f>SUM(C58:C59)</f>
        <v>57</v>
      </c>
    </row>
    <row r="58" ht="21" customHeight="1" spans="1:3">
      <c r="A58" s="102">
        <v>2012901</v>
      </c>
      <c r="B58" s="102" t="s">
        <v>123</v>
      </c>
      <c r="C58" s="103">
        <v>45</v>
      </c>
    </row>
    <row r="59" ht="21" customHeight="1" spans="1:3">
      <c r="A59" s="102">
        <v>2012999</v>
      </c>
      <c r="B59" s="102" t="s">
        <v>168</v>
      </c>
      <c r="C59" s="103">
        <v>12</v>
      </c>
    </row>
    <row r="60" ht="21" customHeight="1" spans="1:3">
      <c r="A60" s="102">
        <v>20131</v>
      </c>
      <c r="B60" s="102" t="s">
        <v>169</v>
      </c>
      <c r="C60" s="103">
        <f>SUM(C61:C62)</f>
        <v>6375</v>
      </c>
    </row>
    <row r="61" s="97" customFormat="1" ht="21" customHeight="1" spans="1:3">
      <c r="A61" s="102">
        <v>2013101</v>
      </c>
      <c r="B61" s="102" t="s">
        <v>123</v>
      </c>
      <c r="C61" s="103">
        <v>5616</v>
      </c>
    </row>
    <row r="62" ht="21" customHeight="1" spans="1:3">
      <c r="A62" s="102">
        <v>2013199</v>
      </c>
      <c r="B62" s="102" t="s">
        <v>170</v>
      </c>
      <c r="C62" s="103">
        <v>759</v>
      </c>
    </row>
    <row r="63" ht="21" customHeight="1" spans="1:3">
      <c r="A63" s="100">
        <v>203</v>
      </c>
      <c r="B63" s="100" t="s">
        <v>171</v>
      </c>
      <c r="C63" s="101">
        <f>SUM(C64)</f>
        <v>65</v>
      </c>
    </row>
    <row r="64" ht="21" customHeight="1" spans="1:3">
      <c r="A64" s="102">
        <v>20306</v>
      </c>
      <c r="B64" s="102" t="s">
        <v>172</v>
      </c>
      <c r="C64" s="103">
        <f>SUM(C65:C67)</f>
        <v>65</v>
      </c>
    </row>
    <row r="65" ht="21" customHeight="1" spans="1:3">
      <c r="A65" s="102">
        <v>2030601</v>
      </c>
      <c r="B65" s="102" t="s">
        <v>173</v>
      </c>
      <c r="C65" s="103">
        <v>51</v>
      </c>
    </row>
    <row r="66" s="97" customFormat="1" ht="21" customHeight="1" spans="1:3">
      <c r="A66" s="102">
        <v>2030605</v>
      </c>
      <c r="B66" s="102" t="s">
        <v>174</v>
      </c>
      <c r="C66" s="103">
        <v>2</v>
      </c>
    </row>
    <row r="67" ht="21" customHeight="1" spans="1:3">
      <c r="A67" s="102">
        <v>2030607</v>
      </c>
      <c r="B67" s="102" t="s">
        <v>175</v>
      </c>
      <c r="C67" s="103">
        <v>12</v>
      </c>
    </row>
    <row r="68" ht="21" customHeight="1" spans="1:3">
      <c r="A68" s="100">
        <v>204</v>
      </c>
      <c r="B68" s="100" t="s">
        <v>176</v>
      </c>
      <c r="C68" s="101">
        <f>C69+C72+C75+C77+C79</f>
        <v>2245</v>
      </c>
    </row>
    <row r="69" ht="21" customHeight="1" spans="1:3">
      <c r="A69" s="102">
        <v>20401</v>
      </c>
      <c r="B69" s="102" t="s">
        <v>177</v>
      </c>
      <c r="C69" s="103">
        <f>SUM(C70:C71)</f>
        <v>250</v>
      </c>
    </row>
    <row r="70" ht="21" customHeight="1" spans="1:3">
      <c r="A70" s="102">
        <v>2040102</v>
      </c>
      <c r="B70" s="102" t="s">
        <v>178</v>
      </c>
      <c r="C70" s="103">
        <v>103</v>
      </c>
    </row>
    <row r="71" ht="21" customHeight="1" spans="1:3">
      <c r="A71" s="102">
        <v>2040103</v>
      </c>
      <c r="B71" s="102" t="s">
        <v>179</v>
      </c>
      <c r="C71" s="103">
        <v>147</v>
      </c>
    </row>
    <row r="72" ht="21" customHeight="1" spans="1:3">
      <c r="A72" s="102">
        <v>20402</v>
      </c>
      <c r="B72" s="102" t="s">
        <v>180</v>
      </c>
      <c r="C72" s="103">
        <f>SUM(C73:C74)</f>
        <v>1558</v>
      </c>
    </row>
    <row r="73" ht="21" customHeight="1" spans="1:3">
      <c r="A73" s="102">
        <v>2040201</v>
      </c>
      <c r="B73" s="102" t="s">
        <v>123</v>
      </c>
      <c r="C73" s="103">
        <v>1218</v>
      </c>
    </row>
    <row r="74" ht="21" customHeight="1" spans="1:3">
      <c r="A74" s="102">
        <v>2040212</v>
      </c>
      <c r="B74" s="102" t="s">
        <v>181</v>
      </c>
      <c r="C74" s="103">
        <v>340</v>
      </c>
    </row>
    <row r="75" ht="21" customHeight="1" spans="1:3">
      <c r="A75" s="102">
        <v>20403</v>
      </c>
      <c r="B75" s="102" t="s">
        <v>182</v>
      </c>
      <c r="C75" s="103">
        <f t="shared" ref="C75:C79" si="1">SUM(C76)</f>
        <v>184</v>
      </c>
    </row>
    <row r="76" ht="21" customHeight="1" spans="1:3">
      <c r="A76" s="102">
        <v>2040304</v>
      </c>
      <c r="B76" s="102" t="s">
        <v>183</v>
      </c>
      <c r="C76" s="103">
        <v>184</v>
      </c>
    </row>
    <row r="77" ht="21" customHeight="1" spans="1:3">
      <c r="A77" s="102">
        <v>20404</v>
      </c>
      <c r="B77" s="102" t="s">
        <v>184</v>
      </c>
      <c r="C77" s="103">
        <f t="shared" si="1"/>
        <v>208</v>
      </c>
    </row>
    <row r="78" ht="21" customHeight="1" spans="1:3">
      <c r="A78" s="102">
        <v>2040401</v>
      </c>
      <c r="B78" s="102" t="s">
        <v>123</v>
      </c>
      <c r="C78" s="103">
        <v>208</v>
      </c>
    </row>
    <row r="79" ht="21" customHeight="1" spans="1:3">
      <c r="A79" s="102">
        <v>20405</v>
      </c>
      <c r="B79" s="102" t="s">
        <v>185</v>
      </c>
      <c r="C79" s="103">
        <f t="shared" si="1"/>
        <v>45</v>
      </c>
    </row>
    <row r="80" ht="21" customHeight="1" spans="1:3">
      <c r="A80" s="102">
        <v>2040501</v>
      </c>
      <c r="B80" s="102" t="s">
        <v>123</v>
      </c>
      <c r="C80" s="103">
        <v>45</v>
      </c>
    </row>
    <row r="81" s="97" customFormat="1" ht="21" customHeight="1" spans="1:3">
      <c r="A81" s="100">
        <v>205</v>
      </c>
      <c r="B81" s="100" t="s">
        <v>186</v>
      </c>
      <c r="C81" s="101">
        <f>SUM(C82)</f>
        <v>17073</v>
      </c>
    </row>
    <row r="82" ht="21" customHeight="1" spans="1:3">
      <c r="A82" s="102">
        <v>20502</v>
      </c>
      <c r="B82" s="102" t="s">
        <v>187</v>
      </c>
      <c r="C82" s="103">
        <f>SUM(C83:C87)</f>
        <v>17073</v>
      </c>
    </row>
    <row r="83" ht="21" customHeight="1" spans="1:3">
      <c r="A83" s="102">
        <v>2050201</v>
      </c>
      <c r="B83" s="102" t="s">
        <v>188</v>
      </c>
      <c r="C83" s="103">
        <v>8191</v>
      </c>
    </row>
    <row r="84" ht="21" customHeight="1" spans="1:3">
      <c r="A84" s="102">
        <v>2050202</v>
      </c>
      <c r="B84" s="102" t="s">
        <v>189</v>
      </c>
      <c r="C84" s="103">
        <v>3980</v>
      </c>
    </row>
    <row r="85" ht="21" customHeight="1" spans="1:3">
      <c r="A85" s="102">
        <v>2050203</v>
      </c>
      <c r="B85" s="102" t="s">
        <v>190</v>
      </c>
      <c r="C85" s="103">
        <v>1657</v>
      </c>
    </row>
    <row r="86" ht="21" customHeight="1" spans="1:3">
      <c r="A86" s="102">
        <v>2050204</v>
      </c>
      <c r="B86" s="102" t="s">
        <v>191</v>
      </c>
      <c r="C86" s="103">
        <v>2735</v>
      </c>
    </row>
    <row r="87" ht="21" customHeight="1" spans="1:3">
      <c r="A87" s="102">
        <v>2050299</v>
      </c>
      <c r="B87" s="102" t="s">
        <v>192</v>
      </c>
      <c r="C87" s="103">
        <v>510</v>
      </c>
    </row>
    <row r="88" s="97" customFormat="1" ht="21" customHeight="1" spans="1:3">
      <c r="A88" s="100">
        <v>206</v>
      </c>
      <c r="B88" s="100" t="s">
        <v>193</v>
      </c>
      <c r="C88" s="101">
        <f>SUM(C89)</f>
        <v>456</v>
      </c>
    </row>
    <row r="89" s="97" customFormat="1" ht="21" customHeight="1" spans="1:3">
      <c r="A89" s="102">
        <v>20699</v>
      </c>
      <c r="B89" s="102" t="s">
        <v>194</v>
      </c>
      <c r="C89" s="103">
        <f>SUM(C90)</f>
        <v>456</v>
      </c>
    </row>
    <row r="90" s="97" customFormat="1" ht="21" customHeight="1" spans="1:3">
      <c r="A90" s="102">
        <v>2069901</v>
      </c>
      <c r="B90" s="102" t="s">
        <v>195</v>
      </c>
      <c r="C90" s="103">
        <v>456</v>
      </c>
    </row>
    <row r="91" s="97" customFormat="1" ht="21" customHeight="1" spans="1:3">
      <c r="A91" s="100">
        <v>207</v>
      </c>
      <c r="B91" s="100" t="s">
        <v>196</v>
      </c>
      <c r="C91" s="101">
        <f>C92+C97</f>
        <v>1306</v>
      </c>
    </row>
    <row r="92" ht="21" customHeight="1" spans="1:3">
      <c r="A92" s="102">
        <v>20701</v>
      </c>
      <c r="B92" s="102" t="s">
        <v>197</v>
      </c>
      <c r="C92" s="103">
        <f>SUM(C93:C96)</f>
        <v>982</v>
      </c>
    </row>
    <row r="93" ht="21" customHeight="1" spans="1:3">
      <c r="A93" s="102">
        <v>2070101</v>
      </c>
      <c r="B93" s="102" t="s">
        <v>123</v>
      </c>
      <c r="C93" s="103">
        <v>861</v>
      </c>
    </row>
    <row r="94" s="97" customFormat="1" ht="21" customHeight="1" spans="1:3">
      <c r="A94" s="102">
        <v>2070108</v>
      </c>
      <c r="B94" s="102" t="s">
        <v>198</v>
      </c>
      <c r="C94" s="103">
        <v>10</v>
      </c>
    </row>
    <row r="95" ht="21" customHeight="1" spans="1:3">
      <c r="A95" s="102">
        <v>2070112</v>
      </c>
      <c r="B95" s="102" t="s">
        <v>199</v>
      </c>
      <c r="C95" s="103">
        <v>1</v>
      </c>
    </row>
    <row r="96" ht="21" customHeight="1" spans="1:3">
      <c r="A96" s="102">
        <v>2070199</v>
      </c>
      <c r="B96" s="102" t="s">
        <v>200</v>
      </c>
      <c r="C96" s="103">
        <v>110</v>
      </c>
    </row>
    <row r="97" ht="21" customHeight="1" spans="1:3">
      <c r="A97" s="102">
        <v>20799</v>
      </c>
      <c r="B97" s="102" t="s">
        <v>201</v>
      </c>
      <c r="C97" s="103">
        <f>SUM(C98:C99)</f>
        <v>324</v>
      </c>
    </row>
    <row r="98" ht="21" customHeight="1" spans="1:3">
      <c r="A98" s="102">
        <v>2079902</v>
      </c>
      <c r="B98" s="102" t="s">
        <v>202</v>
      </c>
      <c r="C98" s="103">
        <v>311</v>
      </c>
    </row>
    <row r="99" ht="21" customHeight="1" spans="1:3">
      <c r="A99" s="102">
        <v>2079999</v>
      </c>
      <c r="B99" s="102" t="s">
        <v>203</v>
      </c>
      <c r="C99" s="103">
        <v>13</v>
      </c>
    </row>
    <row r="100" ht="21" customHeight="1" spans="1:3">
      <c r="A100" s="100">
        <v>208</v>
      </c>
      <c r="B100" s="100" t="s">
        <v>204</v>
      </c>
      <c r="C100" s="101">
        <f>C101+C107+C115+C120+C123+C130+C134+C138+C142+C145+C148+C151+C153</f>
        <v>10549</v>
      </c>
    </row>
    <row r="101" ht="21" customHeight="1" spans="1:3">
      <c r="A101" s="102">
        <v>20801</v>
      </c>
      <c r="B101" s="102" t="s">
        <v>205</v>
      </c>
      <c r="C101" s="103">
        <f>SUM(C102:C106)</f>
        <v>432</v>
      </c>
    </row>
    <row r="102" s="97" customFormat="1" ht="21" customHeight="1" spans="1:3">
      <c r="A102" s="102">
        <v>2080101</v>
      </c>
      <c r="B102" s="102" t="s">
        <v>123</v>
      </c>
      <c r="C102" s="103">
        <v>241</v>
      </c>
    </row>
    <row r="103" ht="21" customHeight="1" spans="1:3">
      <c r="A103" s="102">
        <v>2080107</v>
      </c>
      <c r="B103" s="102" t="s">
        <v>206</v>
      </c>
      <c r="C103" s="103">
        <v>57</v>
      </c>
    </row>
    <row r="104" ht="21" customHeight="1" spans="1:3">
      <c r="A104" s="102">
        <v>2080108</v>
      </c>
      <c r="B104" s="102" t="s">
        <v>145</v>
      </c>
      <c r="C104" s="103">
        <v>9</v>
      </c>
    </row>
    <row r="105" ht="21" customHeight="1" spans="1:3">
      <c r="A105" s="102">
        <v>2080109</v>
      </c>
      <c r="B105" s="102" t="s">
        <v>207</v>
      </c>
      <c r="C105" s="103">
        <v>3</v>
      </c>
    </row>
    <row r="106" ht="21" customHeight="1" spans="1:3">
      <c r="A106" s="102">
        <v>2080199</v>
      </c>
      <c r="B106" s="102" t="s">
        <v>208</v>
      </c>
      <c r="C106" s="103">
        <v>122</v>
      </c>
    </row>
    <row r="107" ht="21" customHeight="1" spans="1:3">
      <c r="A107" s="102">
        <v>20802</v>
      </c>
      <c r="B107" s="102" t="s">
        <v>209</v>
      </c>
      <c r="C107" s="103">
        <f>SUM(C108:C114)</f>
        <v>2815</v>
      </c>
    </row>
    <row r="108" ht="21" customHeight="1" spans="1:3">
      <c r="A108" s="102">
        <v>2080201</v>
      </c>
      <c r="B108" s="102" t="s">
        <v>123</v>
      </c>
      <c r="C108" s="103">
        <v>1756</v>
      </c>
    </row>
    <row r="109" ht="21" customHeight="1" spans="1:3">
      <c r="A109" s="102">
        <v>2080204</v>
      </c>
      <c r="B109" s="102" t="s">
        <v>210</v>
      </c>
      <c r="C109" s="103">
        <v>51</v>
      </c>
    </row>
    <row r="110" ht="21" customHeight="1" spans="1:3">
      <c r="A110" s="102">
        <v>2080205</v>
      </c>
      <c r="B110" s="102" t="s">
        <v>211</v>
      </c>
      <c r="C110" s="103">
        <v>824</v>
      </c>
    </row>
    <row r="111" ht="21" customHeight="1" spans="1:3">
      <c r="A111" s="102">
        <v>2080206</v>
      </c>
      <c r="B111" s="102" t="s">
        <v>212</v>
      </c>
      <c r="C111" s="103">
        <v>3</v>
      </c>
    </row>
    <row r="112" ht="21" customHeight="1" spans="1:3">
      <c r="A112" s="102">
        <v>2080207</v>
      </c>
      <c r="B112" s="102" t="s">
        <v>213</v>
      </c>
      <c r="C112" s="103">
        <v>20</v>
      </c>
    </row>
    <row r="113" ht="21" customHeight="1" spans="1:3">
      <c r="A113" s="102">
        <v>2080208</v>
      </c>
      <c r="B113" s="102" t="s">
        <v>214</v>
      </c>
      <c r="C113" s="103">
        <v>84</v>
      </c>
    </row>
    <row r="114" ht="21" customHeight="1" spans="1:3">
      <c r="A114" s="102">
        <v>2080299</v>
      </c>
      <c r="B114" s="102" t="s">
        <v>215</v>
      </c>
      <c r="C114" s="103">
        <v>77</v>
      </c>
    </row>
    <row r="115" ht="21" customHeight="1" spans="1:3">
      <c r="A115" s="102">
        <v>20805</v>
      </c>
      <c r="B115" s="102" t="s">
        <v>216</v>
      </c>
      <c r="C115" s="103">
        <f>SUM(C116:C119)</f>
        <v>3124</v>
      </c>
    </row>
    <row r="116" ht="21" customHeight="1" spans="1:3">
      <c r="A116" s="102">
        <v>2080501</v>
      </c>
      <c r="B116" s="102" t="s">
        <v>217</v>
      </c>
      <c r="C116" s="103">
        <v>200</v>
      </c>
    </row>
    <row r="117" ht="21" customHeight="1" spans="1:3">
      <c r="A117" s="102">
        <v>2080502</v>
      </c>
      <c r="B117" s="102" t="s">
        <v>218</v>
      </c>
      <c r="C117" s="103">
        <v>53</v>
      </c>
    </row>
    <row r="118" ht="21" customHeight="1" spans="1:3">
      <c r="A118" s="102">
        <v>2080505</v>
      </c>
      <c r="B118" s="102" t="s">
        <v>219</v>
      </c>
      <c r="C118" s="103">
        <v>2837</v>
      </c>
    </row>
    <row r="119" ht="21" customHeight="1" spans="1:3">
      <c r="A119" s="102">
        <v>2080599</v>
      </c>
      <c r="B119" s="102" t="s">
        <v>220</v>
      </c>
      <c r="C119" s="103">
        <v>34</v>
      </c>
    </row>
    <row r="120" ht="21" customHeight="1" spans="1:3">
      <c r="A120" s="102">
        <v>20807</v>
      </c>
      <c r="B120" s="102" t="s">
        <v>221</v>
      </c>
      <c r="C120" s="103">
        <f>SUM(C121:C122)</f>
        <v>111</v>
      </c>
    </row>
    <row r="121" ht="21" customHeight="1" spans="1:3">
      <c r="A121" s="102">
        <v>2080702</v>
      </c>
      <c r="B121" s="102" t="s">
        <v>222</v>
      </c>
      <c r="C121" s="103">
        <v>5</v>
      </c>
    </row>
    <row r="122" ht="21" customHeight="1" spans="1:3">
      <c r="A122" s="102">
        <v>2080799</v>
      </c>
      <c r="B122" s="102" t="s">
        <v>223</v>
      </c>
      <c r="C122" s="103">
        <v>106</v>
      </c>
    </row>
    <row r="123" ht="21" customHeight="1" spans="1:3">
      <c r="A123" s="102">
        <v>20808</v>
      </c>
      <c r="B123" s="102" t="s">
        <v>224</v>
      </c>
      <c r="C123" s="103">
        <f>SUM(C124:C129)</f>
        <v>687</v>
      </c>
    </row>
    <row r="124" ht="21" customHeight="1" spans="1:3">
      <c r="A124" s="102">
        <v>2080801</v>
      </c>
      <c r="B124" s="102" t="s">
        <v>225</v>
      </c>
      <c r="C124" s="103">
        <v>194</v>
      </c>
    </row>
    <row r="125" ht="21" customHeight="1" spans="1:3">
      <c r="A125" s="102">
        <v>2080802</v>
      </c>
      <c r="B125" s="102" t="s">
        <v>226</v>
      </c>
      <c r="C125" s="103">
        <v>79</v>
      </c>
    </row>
    <row r="126" ht="21" customHeight="1" spans="1:3">
      <c r="A126" s="102">
        <v>2080803</v>
      </c>
      <c r="B126" s="102" t="s">
        <v>227</v>
      </c>
      <c r="C126" s="103">
        <v>319</v>
      </c>
    </row>
    <row r="127" ht="21" customHeight="1" spans="1:3">
      <c r="A127" s="102">
        <v>2080804</v>
      </c>
      <c r="B127" s="102" t="s">
        <v>228</v>
      </c>
      <c r="C127" s="103">
        <v>6</v>
      </c>
    </row>
    <row r="128" ht="21" customHeight="1" spans="1:3">
      <c r="A128" s="102">
        <v>2080805</v>
      </c>
      <c r="B128" s="102" t="s">
        <v>229</v>
      </c>
      <c r="C128" s="103">
        <v>84</v>
      </c>
    </row>
    <row r="129" ht="21" customHeight="1" spans="1:3">
      <c r="A129" s="102">
        <v>2080899</v>
      </c>
      <c r="B129" s="102" t="s">
        <v>230</v>
      </c>
      <c r="C129" s="103">
        <v>5</v>
      </c>
    </row>
    <row r="130" ht="21" customHeight="1" spans="1:3">
      <c r="A130" s="102">
        <v>20809</v>
      </c>
      <c r="B130" s="102" t="s">
        <v>231</v>
      </c>
      <c r="C130" s="103">
        <f>SUM(C131:C133)</f>
        <v>108</v>
      </c>
    </row>
    <row r="131" ht="21" customHeight="1" spans="1:3">
      <c r="A131" s="102">
        <v>2080901</v>
      </c>
      <c r="B131" s="102" t="s">
        <v>232</v>
      </c>
      <c r="C131" s="103">
        <v>79</v>
      </c>
    </row>
    <row r="132" ht="21" customHeight="1" spans="1:3">
      <c r="A132" s="102">
        <v>2080902</v>
      </c>
      <c r="B132" s="102" t="s">
        <v>233</v>
      </c>
      <c r="C132" s="103">
        <v>20</v>
      </c>
    </row>
    <row r="133" ht="21" customHeight="1" spans="1:3">
      <c r="A133" s="102">
        <v>2080904</v>
      </c>
      <c r="B133" s="102" t="s">
        <v>234</v>
      </c>
      <c r="C133" s="103">
        <v>9</v>
      </c>
    </row>
    <row r="134" ht="21" customHeight="1" spans="1:3">
      <c r="A134" s="102">
        <v>20810</v>
      </c>
      <c r="B134" s="102" t="s">
        <v>235</v>
      </c>
      <c r="C134" s="103">
        <f>SUM(C135:C137)</f>
        <v>141</v>
      </c>
    </row>
    <row r="135" ht="21" customHeight="1" spans="1:3">
      <c r="A135" s="102">
        <v>2081001</v>
      </c>
      <c r="B135" s="102" t="s">
        <v>236</v>
      </c>
      <c r="C135" s="103">
        <v>12</v>
      </c>
    </row>
    <row r="136" ht="21" customHeight="1" spans="1:3">
      <c r="A136" s="102">
        <v>2081002</v>
      </c>
      <c r="B136" s="102" t="s">
        <v>237</v>
      </c>
      <c r="C136" s="103">
        <v>80</v>
      </c>
    </row>
    <row r="137" ht="21" customHeight="1" spans="1:3">
      <c r="A137" s="102">
        <v>2081099</v>
      </c>
      <c r="B137" s="102" t="s">
        <v>238</v>
      </c>
      <c r="C137" s="103">
        <v>49</v>
      </c>
    </row>
    <row r="138" ht="21" customHeight="1" spans="1:3">
      <c r="A138" s="102">
        <v>20811</v>
      </c>
      <c r="B138" s="102" t="s">
        <v>239</v>
      </c>
      <c r="C138" s="103">
        <f>SUM(C139:C141)</f>
        <v>74</v>
      </c>
    </row>
    <row r="139" ht="21" customHeight="1" spans="1:3">
      <c r="A139" s="102">
        <v>2081104</v>
      </c>
      <c r="B139" s="102" t="s">
        <v>240</v>
      </c>
      <c r="C139" s="103">
        <v>20</v>
      </c>
    </row>
    <row r="140" ht="21" customHeight="1" spans="1:3">
      <c r="A140" s="102">
        <v>2081105</v>
      </c>
      <c r="B140" s="102" t="s">
        <v>241</v>
      </c>
      <c r="C140" s="103">
        <v>14</v>
      </c>
    </row>
    <row r="141" ht="21" customHeight="1" spans="1:3">
      <c r="A141" s="102">
        <v>2081199</v>
      </c>
      <c r="B141" s="102" t="s">
        <v>242</v>
      </c>
      <c r="C141" s="103">
        <v>40</v>
      </c>
    </row>
    <row r="142" ht="21" customHeight="1" spans="1:3">
      <c r="A142" s="102">
        <v>20819</v>
      </c>
      <c r="B142" s="102" t="s">
        <v>243</v>
      </c>
      <c r="C142" s="103">
        <f>SUM(C143:C144)</f>
        <v>120</v>
      </c>
    </row>
    <row r="143" ht="21" customHeight="1" spans="1:3">
      <c r="A143" s="102">
        <v>2081901</v>
      </c>
      <c r="B143" s="102" t="s">
        <v>244</v>
      </c>
      <c r="C143" s="103">
        <v>10</v>
      </c>
    </row>
    <row r="144" ht="21" customHeight="1" spans="1:3">
      <c r="A144" s="102">
        <v>2081902</v>
      </c>
      <c r="B144" s="102" t="s">
        <v>245</v>
      </c>
      <c r="C144" s="103">
        <v>110</v>
      </c>
    </row>
    <row r="145" ht="21" customHeight="1" spans="1:3">
      <c r="A145" s="102">
        <v>20820</v>
      </c>
      <c r="B145" s="102" t="s">
        <v>246</v>
      </c>
      <c r="C145" s="103">
        <f>SUM(C146:C147)</f>
        <v>26</v>
      </c>
    </row>
    <row r="146" ht="21" customHeight="1" spans="1:3">
      <c r="A146" s="102">
        <v>2082001</v>
      </c>
      <c r="B146" s="102" t="s">
        <v>247</v>
      </c>
      <c r="C146" s="103">
        <v>25</v>
      </c>
    </row>
    <row r="147" ht="21" customHeight="1" spans="1:3">
      <c r="A147" s="102">
        <v>2082002</v>
      </c>
      <c r="B147" s="102" t="s">
        <v>248</v>
      </c>
      <c r="C147" s="103">
        <v>1</v>
      </c>
    </row>
    <row r="148" ht="21" customHeight="1" spans="1:3">
      <c r="A148" s="102">
        <v>20821</v>
      </c>
      <c r="B148" s="102" t="s">
        <v>249</v>
      </c>
      <c r="C148" s="103">
        <f>SUM(C149:C150)</f>
        <v>153</v>
      </c>
    </row>
    <row r="149" ht="21" customHeight="1" spans="1:3">
      <c r="A149" s="102">
        <v>2082101</v>
      </c>
      <c r="B149" s="102" t="s">
        <v>250</v>
      </c>
      <c r="C149" s="103">
        <v>24</v>
      </c>
    </row>
    <row r="150" ht="21" customHeight="1" spans="1:3">
      <c r="A150" s="102">
        <v>2082102</v>
      </c>
      <c r="B150" s="102" t="s">
        <v>251</v>
      </c>
      <c r="C150" s="103">
        <v>129</v>
      </c>
    </row>
    <row r="151" ht="21" customHeight="1" spans="1:3">
      <c r="A151" s="102">
        <v>20826</v>
      </c>
      <c r="B151" s="102" t="s">
        <v>252</v>
      </c>
      <c r="C151" s="103">
        <f t="shared" ref="C151:C156" si="2">SUM(C152)</f>
        <v>2475</v>
      </c>
    </row>
    <row r="152" ht="21" customHeight="1" spans="1:3">
      <c r="A152" s="102">
        <v>2082602</v>
      </c>
      <c r="B152" s="102" t="s">
        <v>253</v>
      </c>
      <c r="C152" s="103">
        <v>2475</v>
      </c>
    </row>
    <row r="153" ht="21" customHeight="1" spans="1:3">
      <c r="A153" s="102">
        <v>20899</v>
      </c>
      <c r="B153" s="102" t="s">
        <v>254</v>
      </c>
      <c r="C153" s="103">
        <f t="shared" si="2"/>
        <v>283</v>
      </c>
    </row>
    <row r="154" ht="21" customHeight="1" spans="1:3">
      <c r="A154" s="102">
        <v>2089901</v>
      </c>
      <c r="B154" s="102" t="s">
        <v>255</v>
      </c>
      <c r="C154" s="103">
        <v>283</v>
      </c>
    </row>
    <row r="155" ht="21" customHeight="1" spans="1:3">
      <c r="A155" s="100">
        <v>210</v>
      </c>
      <c r="B155" s="100" t="s">
        <v>256</v>
      </c>
      <c r="C155" s="101">
        <f>C156+C158+C164+C167+C170+C172+C174+C176</f>
        <v>4390</v>
      </c>
    </row>
    <row r="156" s="97" customFormat="1" ht="21" customHeight="1" spans="1:3">
      <c r="A156" s="102">
        <v>21003</v>
      </c>
      <c r="B156" s="102" t="s">
        <v>257</v>
      </c>
      <c r="C156" s="103">
        <f t="shared" si="2"/>
        <v>190</v>
      </c>
    </row>
    <row r="157" ht="21" customHeight="1" spans="1:3">
      <c r="A157" s="102">
        <v>2100399</v>
      </c>
      <c r="B157" s="102" t="s">
        <v>258</v>
      </c>
      <c r="C157" s="103">
        <v>190</v>
      </c>
    </row>
    <row r="158" ht="21" customHeight="1" spans="1:3">
      <c r="A158" s="102">
        <v>21004</v>
      </c>
      <c r="B158" s="102" t="s">
        <v>259</v>
      </c>
      <c r="C158" s="103">
        <f>SUM(C159:C163)</f>
        <v>451</v>
      </c>
    </row>
    <row r="159" ht="21" customHeight="1" spans="1:3">
      <c r="A159" s="102">
        <v>2100405</v>
      </c>
      <c r="B159" s="102" t="s">
        <v>260</v>
      </c>
      <c r="C159" s="103">
        <v>5</v>
      </c>
    </row>
    <row r="160" ht="21" customHeight="1" spans="1:3">
      <c r="A160" s="102">
        <v>2100408</v>
      </c>
      <c r="B160" s="102" t="s">
        <v>261</v>
      </c>
      <c r="C160" s="103">
        <v>350</v>
      </c>
    </row>
    <row r="161" ht="21" customHeight="1" spans="1:3">
      <c r="A161" s="102">
        <v>2100409</v>
      </c>
      <c r="B161" s="102" t="s">
        <v>262</v>
      </c>
      <c r="C161" s="103">
        <v>5</v>
      </c>
    </row>
    <row r="162" ht="21" customHeight="1" spans="1:3">
      <c r="A162" s="102">
        <v>2100410</v>
      </c>
      <c r="B162" s="102" t="s">
        <v>263</v>
      </c>
      <c r="C162" s="103">
        <v>5</v>
      </c>
    </row>
    <row r="163" ht="21" customHeight="1" spans="1:3">
      <c r="A163" s="102">
        <v>2100499</v>
      </c>
      <c r="B163" s="102" t="s">
        <v>264</v>
      </c>
      <c r="C163" s="103">
        <v>86</v>
      </c>
    </row>
    <row r="164" ht="21" customHeight="1" spans="1:3">
      <c r="A164" s="102">
        <v>21007</v>
      </c>
      <c r="B164" s="102" t="s">
        <v>265</v>
      </c>
      <c r="C164" s="103">
        <f>SUM(C165:C166)</f>
        <v>808</v>
      </c>
    </row>
    <row r="165" ht="21" customHeight="1" spans="1:3">
      <c r="A165" s="102">
        <v>2100717</v>
      </c>
      <c r="B165" s="102" t="s">
        <v>266</v>
      </c>
      <c r="C165" s="103">
        <v>182</v>
      </c>
    </row>
    <row r="166" ht="21" customHeight="1" spans="1:3">
      <c r="A166" s="102">
        <v>2100799</v>
      </c>
      <c r="B166" s="102" t="s">
        <v>267</v>
      </c>
      <c r="C166" s="103">
        <v>626</v>
      </c>
    </row>
    <row r="167" ht="21" customHeight="1" spans="1:3">
      <c r="A167" s="102">
        <v>21010</v>
      </c>
      <c r="B167" s="102" t="s">
        <v>268</v>
      </c>
      <c r="C167" s="103">
        <f>SUM(C168:C169)</f>
        <v>104</v>
      </c>
    </row>
    <row r="168" ht="21" customHeight="1" spans="1:3">
      <c r="A168" s="102">
        <v>2101016</v>
      </c>
      <c r="B168" s="102" t="s">
        <v>269</v>
      </c>
      <c r="C168" s="103">
        <v>29</v>
      </c>
    </row>
    <row r="169" ht="21" customHeight="1" spans="1:3">
      <c r="A169" s="102">
        <v>2101050</v>
      </c>
      <c r="B169" s="102" t="s">
        <v>270</v>
      </c>
      <c r="C169" s="103">
        <v>75</v>
      </c>
    </row>
    <row r="170" ht="21" customHeight="1" spans="1:3">
      <c r="A170" s="102">
        <v>21012</v>
      </c>
      <c r="B170" s="102" t="s">
        <v>271</v>
      </c>
      <c r="C170" s="103">
        <f t="shared" ref="C170:C174" si="3">SUM(C171)</f>
        <v>2658</v>
      </c>
    </row>
    <row r="171" ht="21" customHeight="1" spans="1:3">
      <c r="A171" s="102">
        <v>2101202</v>
      </c>
      <c r="B171" s="102" t="s">
        <v>272</v>
      </c>
      <c r="C171" s="103">
        <v>2658</v>
      </c>
    </row>
    <row r="172" ht="21" customHeight="1" spans="1:3">
      <c r="A172" s="102">
        <v>21013</v>
      </c>
      <c r="B172" s="102" t="s">
        <v>273</v>
      </c>
      <c r="C172" s="103">
        <f t="shared" si="3"/>
        <v>79</v>
      </c>
    </row>
    <row r="173" ht="21" customHeight="1" spans="1:3">
      <c r="A173" s="102">
        <v>2101301</v>
      </c>
      <c r="B173" s="102" t="s">
        <v>274</v>
      </c>
      <c r="C173" s="103">
        <v>79</v>
      </c>
    </row>
    <row r="174" ht="21" customHeight="1" spans="1:3">
      <c r="A174" s="102">
        <v>21014</v>
      </c>
      <c r="B174" s="102" t="s">
        <v>275</v>
      </c>
      <c r="C174" s="103">
        <f t="shared" si="3"/>
        <v>74</v>
      </c>
    </row>
    <row r="175" ht="21" customHeight="1" spans="1:3">
      <c r="A175" s="102">
        <v>2101401</v>
      </c>
      <c r="B175" s="102" t="s">
        <v>276</v>
      </c>
      <c r="C175" s="103">
        <v>74</v>
      </c>
    </row>
    <row r="176" ht="21" customHeight="1" spans="1:3">
      <c r="A176" s="102">
        <v>21099</v>
      </c>
      <c r="B176" s="102" t="s">
        <v>277</v>
      </c>
      <c r="C176" s="103">
        <f t="shared" ref="C176:C179" si="4">SUM(C177)</f>
        <v>26</v>
      </c>
    </row>
    <row r="177" ht="21" customHeight="1" spans="1:3">
      <c r="A177" s="102">
        <v>2109901</v>
      </c>
      <c r="B177" s="102" t="s">
        <v>278</v>
      </c>
      <c r="C177" s="103">
        <v>26</v>
      </c>
    </row>
    <row r="178" ht="21" customHeight="1" spans="1:3">
      <c r="A178" s="100">
        <v>211</v>
      </c>
      <c r="B178" s="100" t="s">
        <v>279</v>
      </c>
      <c r="C178" s="101">
        <f t="shared" si="4"/>
        <v>193</v>
      </c>
    </row>
    <row r="179" ht="21" customHeight="1" spans="1:3">
      <c r="A179" s="102">
        <v>21101</v>
      </c>
      <c r="B179" s="102" t="s">
        <v>280</v>
      </c>
      <c r="C179" s="103">
        <f t="shared" si="4"/>
        <v>193</v>
      </c>
    </row>
    <row r="180" ht="21" customHeight="1" spans="1:3">
      <c r="A180" s="102">
        <v>2110101</v>
      </c>
      <c r="B180" s="102" t="s">
        <v>123</v>
      </c>
      <c r="C180" s="103">
        <v>193</v>
      </c>
    </row>
    <row r="181" ht="21" customHeight="1" spans="1:3">
      <c r="A181" s="100">
        <v>212</v>
      </c>
      <c r="B181" s="100" t="s">
        <v>281</v>
      </c>
      <c r="C181" s="101">
        <f>C182+C186+C188+C191+C193</f>
        <v>1951</v>
      </c>
    </row>
    <row r="182" ht="21" customHeight="1" spans="1:3">
      <c r="A182" s="102">
        <v>21201</v>
      </c>
      <c r="B182" s="102" t="s">
        <v>282</v>
      </c>
      <c r="C182" s="103">
        <f>SUM(C183:C185)</f>
        <v>745</v>
      </c>
    </row>
    <row r="183" ht="21" customHeight="1" spans="1:3">
      <c r="A183" s="102">
        <v>2120101</v>
      </c>
      <c r="B183" s="102" t="s">
        <v>123</v>
      </c>
      <c r="C183" s="103">
        <v>673</v>
      </c>
    </row>
    <row r="184" ht="21" customHeight="1" spans="1:3">
      <c r="A184" s="102">
        <v>2120104</v>
      </c>
      <c r="B184" s="102" t="s">
        <v>283</v>
      </c>
      <c r="C184" s="103">
        <v>71</v>
      </c>
    </row>
    <row r="185" ht="21" customHeight="1" spans="1:3">
      <c r="A185" s="102">
        <v>2120199</v>
      </c>
      <c r="B185" s="102" t="s">
        <v>284</v>
      </c>
      <c r="C185" s="103">
        <v>1</v>
      </c>
    </row>
    <row r="186" ht="21" customHeight="1" spans="1:3">
      <c r="A186" s="102">
        <v>21202</v>
      </c>
      <c r="B186" s="102" t="s">
        <v>285</v>
      </c>
      <c r="C186" s="103">
        <f>SUM(C187)</f>
        <v>137</v>
      </c>
    </row>
    <row r="187" s="97" customFormat="1" ht="21" customHeight="1" spans="1:3">
      <c r="A187" s="102">
        <v>2120201</v>
      </c>
      <c r="B187" s="102" t="s">
        <v>286</v>
      </c>
      <c r="C187" s="103">
        <v>137</v>
      </c>
    </row>
    <row r="188" ht="21" customHeight="1" spans="1:3">
      <c r="A188" s="102">
        <v>21203</v>
      </c>
      <c r="B188" s="102" t="s">
        <v>287</v>
      </c>
      <c r="C188" s="103">
        <f>SUM(C189:C190)</f>
        <v>723</v>
      </c>
    </row>
    <row r="189" ht="21" customHeight="1" spans="1:3">
      <c r="A189" s="102">
        <v>2120303</v>
      </c>
      <c r="B189" s="102" t="s">
        <v>288</v>
      </c>
      <c r="C189" s="103">
        <v>720</v>
      </c>
    </row>
    <row r="190" ht="21" customHeight="1" spans="1:3">
      <c r="A190" s="102">
        <v>2120399</v>
      </c>
      <c r="B190" s="102" t="s">
        <v>289</v>
      </c>
      <c r="C190" s="103">
        <v>3</v>
      </c>
    </row>
    <row r="191" ht="21" customHeight="1" spans="1:3">
      <c r="A191" s="102">
        <v>21205</v>
      </c>
      <c r="B191" s="102" t="s">
        <v>290</v>
      </c>
      <c r="C191" s="103">
        <f>SUM(C192)</f>
        <v>228</v>
      </c>
    </row>
    <row r="192" ht="21" customHeight="1" spans="1:3">
      <c r="A192" s="102">
        <v>2120501</v>
      </c>
      <c r="B192" s="102" t="s">
        <v>291</v>
      </c>
      <c r="C192" s="103">
        <v>228</v>
      </c>
    </row>
    <row r="193" ht="21" customHeight="1" spans="1:3">
      <c r="A193" s="102">
        <v>21299</v>
      </c>
      <c r="B193" s="102" t="s">
        <v>292</v>
      </c>
      <c r="C193" s="103">
        <f>SUM(C194)</f>
        <v>118</v>
      </c>
    </row>
    <row r="194" ht="21" customHeight="1" spans="1:3">
      <c r="A194" s="102">
        <v>2129999</v>
      </c>
      <c r="B194" s="102" t="s">
        <v>293</v>
      </c>
      <c r="C194" s="103">
        <v>118</v>
      </c>
    </row>
    <row r="195" ht="21" customHeight="1" spans="1:3">
      <c r="A195" s="100">
        <v>213</v>
      </c>
      <c r="B195" s="100" t="s">
        <v>294</v>
      </c>
      <c r="C195" s="101">
        <f>C196+C205+C209+C212+C214+C217</f>
        <v>2713</v>
      </c>
    </row>
    <row r="196" s="97" customFormat="1" ht="21" customHeight="1" spans="1:3">
      <c r="A196" s="102">
        <v>21301</v>
      </c>
      <c r="B196" s="102" t="s">
        <v>295</v>
      </c>
      <c r="C196" s="103">
        <f>SUM(C197:C204)</f>
        <v>881</v>
      </c>
    </row>
    <row r="197" ht="21" customHeight="1" spans="1:3">
      <c r="A197" s="102">
        <v>2130101</v>
      </c>
      <c r="B197" s="102" t="s">
        <v>123</v>
      </c>
      <c r="C197" s="103">
        <v>46</v>
      </c>
    </row>
    <row r="198" ht="21" customHeight="1" spans="1:3">
      <c r="A198" s="102">
        <v>2130108</v>
      </c>
      <c r="B198" s="102" t="s">
        <v>296</v>
      </c>
      <c r="C198" s="103">
        <v>46</v>
      </c>
    </row>
    <row r="199" ht="21" customHeight="1" spans="1:3">
      <c r="A199" s="102">
        <v>2130111</v>
      </c>
      <c r="B199" s="102" t="s">
        <v>297</v>
      </c>
      <c r="C199" s="103">
        <v>11</v>
      </c>
    </row>
    <row r="200" ht="21" customHeight="1" spans="1:3">
      <c r="A200" s="102">
        <v>2130122</v>
      </c>
      <c r="B200" s="102" t="s">
        <v>298</v>
      </c>
      <c r="C200" s="103">
        <v>100</v>
      </c>
    </row>
    <row r="201" ht="21" customHeight="1" spans="1:3">
      <c r="A201" s="102">
        <v>2130125</v>
      </c>
      <c r="B201" s="102" t="s">
        <v>299</v>
      </c>
      <c r="C201" s="103">
        <v>10</v>
      </c>
    </row>
    <row r="202" ht="21" customHeight="1" spans="1:3">
      <c r="A202" s="102">
        <v>2130126</v>
      </c>
      <c r="B202" s="102" t="s">
        <v>300</v>
      </c>
      <c r="C202" s="103">
        <v>20</v>
      </c>
    </row>
    <row r="203" ht="21" customHeight="1" spans="1:3">
      <c r="A203" s="102">
        <v>2130152</v>
      </c>
      <c r="B203" s="102" t="s">
        <v>301</v>
      </c>
      <c r="C203" s="103">
        <v>22</v>
      </c>
    </row>
    <row r="204" ht="21" customHeight="1" spans="1:3">
      <c r="A204" s="102">
        <v>2130199</v>
      </c>
      <c r="B204" s="102" t="s">
        <v>302</v>
      </c>
      <c r="C204" s="103">
        <v>626</v>
      </c>
    </row>
    <row r="205" ht="21" customHeight="1" spans="1:3">
      <c r="A205" s="102">
        <v>21302</v>
      </c>
      <c r="B205" s="102" t="s">
        <v>303</v>
      </c>
      <c r="C205" s="103">
        <f>SUM(C206:C208)</f>
        <v>29</v>
      </c>
    </row>
    <row r="206" ht="21" customHeight="1" spans="1:3">
      <c r="A206" s="102">
        <v>2130206</v>
      </c>
      <c r="B206" s="102" t="s">
        <v>304</v>
      </c>
      <c r="C206" s="103">
        <v>3</v>
      </c>
    </row>
    <row r="207" ht="21" customHeight="1" spans="1:3">
      <c r="A207" s="102">
        <v>2130211</v>
      </c>
      <c r="B207" s="102" t="s">
        <v>305</v>
      </c>
      <c r="C207" s="103">
        <v>3</v>
      </c>
    </row>
    <row r="208" ht="21" customHeight="1" spans="1:3">
      <c r="A208" s="102">
        <v>2130299</v>
      </c>
      <c r="B208" s="102" t="s">
        <v>306</v>
      </c>
      <c r="C208" s="103">
        <v>23</v>
      </c>
    </row>
    <row r="209" ht="21" customHeight="1" spans="1:3">
      <c r="A209" s="102">
        <v>21303</v>
      </c>
      <c r="B209" s="102" t="s">
        <v>307</v>
      </c>
      <c r="C209" s="103">
        <f>SUM(C210:C211)</f>
        <v>1282</v>
      </c>
    </row>
    <row r="210" ht="21" customHeight="1" spans="1:3">
      <c r="A210" s="102">
        <v>2130316</v>
      </c>
      <c r="B210" s="102" t="s">
        <v>308</v>
      </c>
      <c r="C210" s="103">
        <v>32</v>
      </c>
    </row>
    <row r="211" ht="21" customHeight="1" spans="1:3">
      <c r="A211" s="102">
        <v>2130399</v>
      </c>
      <c r="B211" s="102" t="s">
        <v>309</v>
      </c>
      <c r="C211" s="103">
        <v>1250</v>
      </c>
    </row>
    <row r="212" ht="21" customHeight="1" spans="1:3">
      <c r="A212" s="102">
        <v>21305</v>
      </c>
      <c r="B212" s="102" t="s">
        <v>310</v>
      </c>
      <c r="C212" s="103">
        <f>SUM(C213)</f>
        <v>100</v>
      </c>
    </row>
    <row r="213" s="97" customFormat="1" ht="21" customHeight="1" spans="1:3">
      <c r="A213" s="102">
        <v>2130599</v>
      </c>
      <c r="B213" s="102" t="s">
        <v>311</v>
      </c>
      <c r="C213" s="103">
        <v>100</v>
      </c>
    </row>
    <row r="214" ht="21" customHeight="1" spans="1:3">
      <c r="A214" s="102">
        <v>21307</v>
      </c>
      <c r="B214" s="102" t="s">
        <v>312</v>
      </c>
      <c r="C214" s="103">
        <f>SUM(C215:C216)</f>
        <v>241</v>
      </c>
    </row>
    <row r="215" ht="21" customHeight="1" spans="1:3">
      <c r="A215" s="102">
        <v>2130705</v>
      </c>
      <c r="B215" s="102" t="s">
        <v>313</v>
      </c>
      <c r="C215" s="103">
        <v>118</v>
      </c>
    </row>
    <row r="216" ht="21" customHeight="1" spans="1:3">
      <c r="A216" s="102">
        <v>2130799</v>
      </c>
      <c r="B216" s="102" t="s">
        <v>314</v>
      </c>
      <c r="C216" s="103">
        <v>123</v>
      </c>
    </row>
    <row r="217" ht="21" customHeight="1" spans="1:3">
      <c r="A217" s="102">
        <v>21308</v>
      </c>
      <c r="B217" s="102" t="s">
        <v>315</v>
      </c>
      <c r="C217" s="103">
        <f>SUM(C218)</f>
        <v>180</v>
      </c>
    </row>
    <row r="218" ht="21" customHeight="1" spans="1:3">
      <c r="A218" s="102">
        <v>2130803</v>
      </c>
      <c r="B218" s="102" t="s">
        <v>316</v>
      </c>
      <c r="C218" s="103">
        <v>180</v>
      </c>
    </row>
    <row r="219" ht="21" customHeight="1" spans="1:3">
      <c r="A219" s="100">
        <v>214</v>
      </c>
      <c r="B219" s="100" t="s">
        <v>317</v>
      </c>
      <c r="C219" s="101">
        <f>SUM(C220)</f>
        <v>349</v>
      </c>
    </row>
    <row r="220" ht="21" customHeight="1" spans="1:3">
      <c r="A220" s="102">
        <v>21401</v>
      </c>
      <c r="B220" s="102" t="s">
        <v>318</v>
      </c>
      <c r="C220" s="103">
        <f>SUM(C221:C223)</f>
        <v>349</v>
      </c>
    </row>
    <row r="221" ht="21" customHeight="1" spans="1:3">
      <c r="A221" s="102">
        <v>2140101</v>
      </c>
      <c r="B221" s="102" t="s">
        <v>123</v>
      </c>
      <c r="C221" s="103">
        <v>304</v>
      </c>
    </row>
    <row r="222" ht="21" customHeight="1" spans="1:3">
      <c r="A222" s="102">
        <v>2140106</v>
      </c>
      <c r="B222" s="102" t="s">
        <v>319</v>
      </c>
      <c r="C222" s="103">
        <v>13</v>
      </c>
    </row>
    <row r="223" ht="21" customHeight="1" spans="1:3">
      <c r="A223" s="102">
        <v>2140110</v>
      </c>
      <c r="B223" s="102" t="s">
        <v>320</v>
      </c>
      <c r="C223" s="103">
        <v>32</v>
      </c>
    </row>
    <row r="224" ht="21" customHeight="1" spans="1:3">
      <c r="A224" s="100">
        <v>215</v>
      </c>
      <c r="B224" s="100" t="s">
        <v>321</v>
      </c>
      <c r="C224" s="101">
        <f>C225+C227</f>
        <v>5773</v>
      </c>
    </row>
    <row r="225" ht="21" customHeight="1" spans="1:3">
      <c r="A225" s="102">
        <v>21506</v>
      </c>
      <c r="B225" s="102" t="s">
        <v>322</v>
      </c>
      <c r="C225" s="103">
        <f t="shared" ref="C225:C230" si="5">SUM(C226)</f>
        <v>310</v>
      </c>
    </row>
    <row r="226" ht="21" customHeight="1" spans="1:3">
      <c r="A226" s="102">
        <v>2150601</v>
      </c>
      <c r="B226" s="102" t="s">
        <v>123</v>
      </c>
      <c r="C226" s="103">
        <v>310</v>
      </c>
    </row>
    <row r="227" ht="21" customHeight="1" spans="1:3">
      <c r="A227" s="102">
        <v>21508</v>
      </c>
      <c r="B227" s="102" t="s">
        <v>323</v>
      </c>
      <c r="C227" s="103">
        <f t="shared" si="5"/>
        <v>5463</v>
      </c>
    </row>
    <row r="228" ht="21" customHeight="1" spans="1:3">
      <c r="A228" s="102">
        <v>2150899</v>
      </c>
      <c r="B228" s="102" t="s">
        <v>324</v>
      </c>
      <c r="C228" s="103">
        <v>5463</v>
      </c>
    </row>
    <row r="229" ht="21" customHeight="1" spans="1:3">
      <c r="A229" s="100">
        <v>220</v>
      </c>
      <c r="B229" s="100" t="s">
        <v>325</v>
      </c>
      <c r="C229" s="101">
        <f>C230+C232+C234</f>
        <v>1883</v>
      </c>
    </row>
    <row r="230" ht="21" customHeight="1" spans="1:3">
      <c r="A230" s="102">
        <v>22001</v>
      </c>
      <c r="B230" s="102" t="s">
        <v>326</v>
      </c>
      <c r="C230" s="103">
        <f t="shared" si="5"/>
        <v>1049</v>
      </c>
    </row>
    <row r="231" ht="21" customHeight="1" spans="1:3">
      <c r="A231" s="102">
        <v>2200109</v>
      </c>
      <c r="B231" s="102" t="s">
        <v>327</v>
      </c>
      <c r="C231" s="103">
        <v>1049</v>
      </c>
    </row>
    <row r="232" ht="21" customHeight="1" spans="1:3">
      <c r="A232" s="102">
        <v>22002</v>
      </c>
      <c r="B232" s="102" t="s">
        <v>328</v>
      </c>
      <c r="C232" s="103">
        <f t="shared" ref="C232:C237" si="6">SUM(C233)</f>
        <v>804</v>
      </c>
    </row>
    <row r="233" ht="21" customHeight="1" spans="1:3">
      <c r="A233" s="102">
        <v>2200299</v>
      </c>
      <c r="B233" s="102" t="s">
        <v>329</v>
      </c>
      <c r="C233" s="103">
        <v>804</v>
      </c>
    </row>
    <row r="234" ht="21" customHeight="1" spans="1:3">
      <c r="A234" s="102">
        <v>22005</v>
      </c>
      <c r="B234" s="102" t="s">
        <v>330</v>
      </c>
      <c r="C234" s="103">
        <f t="shared" si="6"/>
        <v>30</v>
      </c>
    </row>
    <row r="235" ht="21" customHeight="1" spans="1:3">
      <c r="A235" s="102">
        <v>2200509</v>
      </c>
      <c r="B235" s="102" t="s">
        <v>331</v>
      </c>
      <c r="C235" s="103">
        <v>30</v>
      </c>
    </row>
    <row r="236" ht="21" customHeight="1" spans="1:3">
      <c r="A236" s="100">
        <v>221</v>
      </c>
      <c r="B236" s="100" t="s">
        <v>332</v>
      </c>
      <c r="C236" s="101">
        <f>C237+C239</f>
        <v>1716</v>
      </c>
    </row>
    <row r="237" ht="21" customHeight="1" spans="1:3">
      <c r="A237" s="102">
        <v>22101</v>
      </c>
      <c r="B237" s="102" t="s">
        <v>333</v>
      </c>
      <c r="C237" s="103">
        <f t="shared" si="6"/>
        <v>41</v>
      </c>
    </row>
    <row r="238" ht="21" customHeight="1" spans="1:3">
      <c r="A238" s="102">
        <v>2210105</v>
      </c>
      <c r="B238" s="102" t="s">
        <v>334</v>
      </c>
      <c r="C238" s="103">
        <v>41</v>
      </c>
    </row>
    <row r="239" ht="21" customHeight="1" spans="1:3">
      <c r="A239" s="102">
        <v>22102</v>
      </c>
      <c r="B239" s="102" t="s">
        <v>335</v>
      </c>
      <c r="C239" s="103">
        <f>SUM(C240)</f>
        <v>1675</v>
      </c>
    </row>
    <row r="240" ht="21" customHeight="1" spans="1:3">
      <c r="A240" s="102">
        <v>2210201</v>
      </c>
      <c r="B240" s="102" t="s">
        <v>336</v>
      </c>
      <c r="C240" s="103">
        <v>1675</v>
      </c>
    </row>
    <row r="241" s="97" customFormat="1" ht="21" customHeight="1" spans="1:3">
      <c r="A241" s="100">
        <v>227</v>
      </c>
      <c r="B241" s="100" t="s">
        <v>337</v>
      </c>
      <c r="C241" s="101">
        <v>2000</v>
      </c>
    </row>
    <row r="242" ht="21" customHeight="1" spans="1:3">
      <c r="A242" s="100">
        <v>229</v>
      </c>
      <c r="B242" s="100" t="s">
        <v>338</v>
      </c>
      <c r="C242" s="101">
        <f>SUM(C243)</f>
        <v>2000</v>
      </c>
    </row>
    <row r="243" ht="21" customHeight="1" spans="1:3">
      <c r="A243" s="102">
        <v>22902</v>
      </c>
      <c r="B243" s="102" t="s">
        <v>339</v>
      </c>
      <c r="C243" s="103">
        <v>2000</v>
      </c>
    </row>
    <row r="244" ht="21" customHeight="1" spans="1:3">
      <c r="A244" s="100">
        <v>232</v>
      </c>
      <c r="B244" s="100" t="s">
        <v>340</v>
      </c>
      <c r="C244" s="101">
        <f>C245</f>
        <v>8461</v>
      </c>
    </row>
    <row r="245" ht="21" customHeight="1" spans="1:3">
      <c r="A245" s="102">
        <v>23203</v>
      </c>
      <c r="B245" s="102" t="s">
        <v>341</v>
      </c>
      <c r="C245" s="103">
        <f>C246</f>
        <v>8461</v>
      </c>
    </row>
    <row r="246" s="97" customFormat="1" ht="21" customHeight="1" spans="1:3">
      <c r="A246" s="102">
        <v>2320301</v>
      </c>
      <c r="B246" s="102" t="s">
        <v>342</v>
      </c>
      <c r="C246" s="103">
        <v>8461</v>
      </c>
    </row>
    <row r="247" s="98" customFormat="1" ht="21" customHeight="1" spans="1:3">
      <c r="A247" s="104" t="s">
        <v>96</v>
      </c>
      <c r="B247" s="105"/>
      <c r="C247" s="106">
        <f>C4+C63+C68+C81+C88+C91+C100+C155+C178+C181+C195+C219+C224+C229+C236+C241+C242+C244</f>
        <v>78012</v>
      </c>
    </row>
    <row r="248" ht="21" customHeight="1"/>
    <row r="249" ht="21" customHeight="1"/>
    <row r="250" ht="21" customHeight="1"/>
    <row r="251" ht="21" customHeight="1"/>
    <row r="252" ht="21" customHeight="1"/>
    <row r="253" s="97" customFormat="1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s="97" customFormat="1" ht="21" customHeight="1"/>
    <row r="262" ht="21" customHeight="1"/>
    <row r="263" ht="21" customHeight="1"/>
    <row r="264" ht="21" customHeight="1"/>
    <row r="265" ht="21" customHeight="1"/>
    <row r="266" s="97" customFormat="1" ht="21" customHeight="1"/>
    <row r="267" s="97" customFormat="1" ht="21" customHeight="1"/>
    <row r="268" ht="21" customHeight="1"/>
    <row r="269" ht="21" customHeight="1"/>
    <row r="270" ht="21" customHeight="1"/>
    <row r="271" ht="21" customHeight="1"/>
    <row r="272" s="97" customFormat="1" ht="21" customHeight="1"/>
    <row r="273" ht="21" customHeight="1"/>
    <row r="274" ht="21" customHeight="1"/>
    <row r="275" s="97" customFormat="1" ht="21" customHeight="1"/>
  </sheetData>
  <mergeCells count="2">
    <mergeCell ref="A1:C1"/>
    <mergeCell ref="A247:B247"/>
  </mergeCells>
  <printOptions horizontalCentered="1"/>
  <pageMargins left="0.747916666666667" right="0.747916666666667" top="0.984027777777778" bottom="0.984027777777778" header="0.511805555555556" footer="0.511805555555556"/>
  <pageSetup paperSize="9" scale="95" orientation="portrait" horizont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5"/>
  </sheetPr>
  <dimension ref="A1:C26"/>
  <sheetViews>
    <sheetView tabSelected="1" workbookViewId="0">
      <selection activeCell="F18" sqref="F18"/>
    </sheetView>
  </sheetViews>
  <sheetFormatPr defaultColWidth="9" defaultRowHeight="15.75" outlineLevelCol="2"/>
  <cols>
    <col min="1" max="1" width="11" style="86" customWidth="1"/>
    <col min="2" max="2" width="44.5" style="24" customWidth="1"/>
    <col min="3" max="3" width="22.775" style="25" customWidth="1"/>
    <col min="4" max="16384" width="9" style="24"/>
  </cols>
  <sheetData>
    <row r="1" ht="33" customHeight="1" spans="1:3">
      <c r="A1" s="26" t="s">
        <v>343</v>
      </c>
      <c r="B1" s="26"/>
      <c r="C1" s="26"/>
    </row>
    <row r="2" s="22" customFormat="1" ht="20.25" customHeight="1" spans="1:3">
      <c r="A2" s="87"/>
      <c r="B2" s="27"/>
      <c r="C2" s="28" t="s">
        <v>1</v>
      </c>
    </row>
    <row r="3" s="23" customFormat="1" ht="21" customHeight="1" spans="1:3">
      <c r="A3" s="29" t="s">
        <v>119</v>
      </c>
      <c r="B3" s="29" t="s">
        <v>120</v>
      </c>
      <c r="C3" s="30" t="s">
        <v>5</v>
      </c>
    </row>
    <row r="4" s="83" customFormat="1" ht="20.25" customHeight="1" spans="1:3">
      <c r="A4" s="88" t="s">
        <v>344</v>
      </c>
      <c r="B4" s="88" t="s">
        <v>345</v>
      </c>
      <c r="C4" s="37">
        <f>SUM(C5:C7)</f>
        <v>25174</v>
      </c>
    </row>
    <row r="5" s="84" customFormat="1" ht="20.25" customHeight="1" spans="1:3">
      <c r="A5" s="89">
        <v>50101</v>
      </c>
      <c r="B5" s="90" t="s">
        <v>346</v>
      </c>
      <c r="C5" s="40">
        <v>16713</v>
      </c>
    </row>
    <row r="6" s="84" customFormat="1" ht="20.25" customHeight="1" spans="1:3">
      <c r="A6" s="89">
        <v>50102</v>
      </c>
      <c r="B6" s="90" t="s">
        <v>347</v>
      </c>
      <c r="C6" s="40">
        <v>6697</v>
      </c>
    </row>
    <row r="7" s="84" customFormat="1" ht="20.25" customHeight="1" spans="1:3">
      <c r="A7" s="89">
        <v>50103</v>
      </c>
      <c r="B7" s="90" t="s">
        <v>348</v>
      </c>
      <c r="C7" s="40">
        <v>1764</v>
      </c>
    </row>
    <row r="8" s="23" customFormat="1" ht="20.25" customHeight="1" spans="1:3">
      <c r="A8" s="35" t="s">
        <v>349</v>
      </c>
      <c r="B8" s="35" t="s">
        <v>350</v>
      </c>
      <c r="C8" s="37">
        <f>SUM(C9:C18)</f>
        <v>15846</v>
      </c>
    </row>
    <row r="9" s="22" customFormat="1" ht="20.25" customHeight="1" spans="1:3">
      <c r="A9" s="89">
        <v>50201</v>
      </c>
      <c r="B9" s="39" t="s">
        <v>351</v>
      </c>
      <c r="C9" s="40">
        <v>6979</v>
      </c>
    </row>
    <row r="10" s="22" customFormat="1" ht="20.25" customHeight="1" spans="1:3">
      <c r="A10" s="89">
        <v>50202</v>
      </c>
      <c r="B10" s="39" t="s">
        <v>352</v>
      </c>
      <c r="C10" s="40">
        <v>301</v>
      </c>
    </row>
    <row r="11" s="22" customFormat="1" ht="20.25" customHeight="1" spans="1:3">
      <c r="A11" s="89">
        <v>50203</v>
      </c>
      <c r="B11" s="39" t="s">
        <v>353</v>
      </c>
      <c r="C11" s="40">
        <v>112</v>
      </c>
    </row>
    <row r="12" s="22" customFormat="1" ht="20.25" customHeight="1" spans="1:3">
      <c r="A12" s="91">
        <v>50204</v>
      </c>
      <c r="B12" s="39" t="s">
        <v>354</v>
      </c>
      <c r="C12" s="40">
        <v>1013</v>
      </c>
    </row>
    <row r="13" s="22" customFormat="1" ht="20.25" customHeight="1" spans="1:3">
      <c r="A13" s="89">
        <v>50205</v>
      </c>
      <c r="B13" s="39" t="s">
        <v>355</v>
      </c>
      <c r="C13" s="40">
        <v>4993</v>
      </c>
    </row>
    <row r="14" s="22" customFormat="1" ht="20.25" customHeight="1" spans="1:3">
      <c r="A14" s="91">
        <v>50206</v>
      </c>
      <c r="B14" s="39" t="s">
        <v>356</v>
      </c>
      <c r="C14" s="40">
        <v>311</v>
      </c>
    </row>
    <row r="15" s="22" customFormat="1" ht="20.25" customHeight="1" spans="1:3">
      <c r="A15" s="89">
        <v>50207</v>
      </c>
      <c r="B15" s="39" t="s">
        <v>357</v>
      </c>
      <c r="C15" s="40">
        <v>50</v>
      </c>
    </row>
    <row r="16" s="22" customFormat="1" ht="20.25" customHeight="1" spans="1:3">
      <c r="A16" s="89">
        <v>50208</v>
      </c>
      <c r="B16" s="39" t="s">
        <v>358</v>
      </c>
      <c r="C16" s="40">
        <v>159</v>
      </c>
    </row>
    <row r="17" s="22" customFormat="1" ht="20.25" customHeight="1" spans="1:3">
      <c r="A17" s="89">
        <v>50209</v>
      </c>
      <c r="B17" s="39" t="s">
        <v>359</v>
      </c>
      <c r="C17" s="40">
        <v>1043</v>
      </c>
    </row>
    <row r="18" s="22" customFormat="1" ht="20.25" customHeight="1" spans="1:3">
      <c r="A18" s="89">
        <v>50299</v>
      </c>
      <c r="B18" s="39" t="s">
        <v>360</v>
      </c>
      <c r="C18" s="40">
        <v>885</v>
      </c>
    </row>
    <row r="19" s="22" customFormat="1" ht="20.25" customHeight="1" spans="1:3">
      <c r="A19" s="35">
        <v>505</v>
      </c>
      <c r="B19" s="35" t="s">
        <v>361</v>
      </c>
      <c r="C19" s="37">
        <f>SUM(C20)</f>
        <v>5801</v>
      </c>
    </row>
    <row r="20" s="22" customFormat="1" ht="20.25" customHeight="1" spans="1:3">
      <c r="A20" s="92">
        <v>50501</v>
      </c>
      <c r="B20" s="93" t="s">
        <v>362</v>
      </c>
      <c r="C20" s="40">
        <v>5801</v>
      </c>
    </row>
    <row r="21" s="23" customFormat="1" ht="20.25" customHeight="1" spans="1:3">
      <c r="A21" s="88" t="s">
        <v>363</v>
      </c>
      <c r="B21" s="88" t="s">
        <v>364</v>
      </c>
      <c r="C21" s="37">
        <f>SUM(C22:C25)</f>
        <v>4849</v>
      </c>
    </row>
    <row r="22" s="22" customFormat="1" ht="20.25" customHeight="1" spans="1:3">
      <c r="A22" s="89">
        <v>50901</v>
      </c>
      <c r="B22" s="94" t="s">
        <v>365</v>
      </c>
      <c r="C22" s="40">
        <v>1856</v>
      </c>
    </row>
    <row r="23" s="22" customFormat="1" ht="20.25" customHeight="1" spans="1:3">
      <c r="A23" s="89">
        <v>50902</v>
      </c>
      <c r="B23" s="94" t="s">
        <v>366</v>
      </c>
      <c r="C23" s="40">
        <v>15</v>
      </c>
    </row>
    <row r="24" s="22" customFormat="1" ht="20.25" customHeight="1" spans="1:3">
      <c r="A24" s="89">
        <v>50903</v>
      </c>
      <c r="B24" s="94" t="s">
        <v>367</v>
      </c>
      <c r="C24" s="40">
        <v>618</v>
      </c>
    </row>
    <row r="25" ht="20.25" customHeight="1" spans="1:3">
      <c r="A25" s="89">
        <v>50999</v>
      </c>
      <c r="B25" s="94" t="s">
        <v>368</v>
      </c>
      <c r="C25" s="40">
        <v>2360</v>
      </c>
    </row>
    <row r="26" s="85" customFormat="1" ht="18.75" customHeight="1" spans="1:3">
      <c r="A26" s="29" t="s">
        <v>96</v>
      </c>
      <c r="B26" s="29"/>
      <c r="C26" s="37">
        <f>C4+C8+C19+C21</f>
        <v>51670</v>
      </c>
    </row>
  </sheetData>
  <mergeCells count="2">
    <mergeCell ref="A1:C1"/>
    <mergeCell ref="A26:B26"/>
  </mergeCells>
  <printOptions horizontalCentered="1"/>
  <pageMargins left="0.919444444444445" right="0.747916666666667" top="0.984027777777778" bottom="0.984027777777778" header="0.511805555555556" footer="0.511805555555556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5"/>
    <pageSetUpPr autoPageBreaks="0"/>
  </sheetPr>
  <dimension ref="A1:H19"/>
  <sheetViews>
    <sheetView showZeros="0" workbookViewId="0">
      <selection activeCell="A16" sqref="$A16:$XFD16"/>
    </sheetView>
  </sheetViews>
  <sheetFormatPr defaultColWidth="9" defaultRowHeight="15" outlineLevelCol="7"/>
  <cols>
    <col min="1" max="1" width="38.2166666666667" style="61" customWidth="1"/>
    <col min="2" max="2" width="10" style="62" customWidth="1"/>
    <col min="3" max="3" width="31.1083333333333" style="61" customWidth="1"/>
    <col min="4" max="8" width="10.4416666666667" style="62" customWidth="1"/>
    <col min="9" max="16384" width="9" style="61"/>
  </cols>
  <sheetData>
    <row r="1" ht="33" customHeight="1" spans="1:8">
      <c r="A1" s="63" t="s">
        <v>369</v>
      </c>
      <c r="B1" s="63"/>
      <c r="C1" s="63"/>
      <c r="D1" s="63"/>
      <c r="E1" s="63"/>
      <c r="F1" s="63"/>
      <c r="G1" s="63"/>
      <c r="H1" s="63"/>
    </row>
    <row r="2" ht="19" customHeight="1" spans="1:8">
      <c r="A2" s="64"/>
      <c r="B2" s="65"/>
      <c r="C2" s="64"/>
      <c r="D2" s="65"/>
      <c r="E2" s="65"/>
      <c r="F2" s="65"/>
      <c r="G2" s="66" t="s">
        <v>370</v>
      </c>
      <c r="H2" s="66"/>
    </row>
    <row r="3" ht="21" customHeight="1" spans="1:8">
      <c r="A3" s="67" t="s">
        <v>2</v>
      </c>
      <c r="B3" s="68"/>
      <c r="C3" s="67" t="s">
        <v>371</v>
      </c>
      <c r="D3" s="69"/>
      <c r="E3" s="69"/>
      <c r="F3" s="69"/>
      <c r="G3" s="69"/>
      <c r="H3" s="68"/>
    </row>
    <row r="4" ht="16.5" customHeight="1" spans="1:8">
      <c r="A4" s="70" t="s">
        <v>72</v>
      </c>
      <c r="B4" s="71" t="s">
        <v>372</v>
      </c>
      <c r="C4" s="72" t="s">
        <v>72</v>
      </c>
      <c r="D4" s="71" t="s">
        <v>373</v>
      </c>
      <c r="E4" s="71" t="s">
        <v>372</v>
      </c>
      <c r="F4" s="71"/>
      <c r="G4" s="71"/>
      <c r="H4" s="73" t="s">
        <v>374</v>
      </c>
    </row>
    <row r="5" ht="37.5" customHeight="1" spans="1:8">
      <c r="A5" s="70"/>
      <c r="B5" s="71"/>
      <c r="C5" s="74"/>
      <c r="D5" s="71"/>
      <c r="E5" s="71" t="s">
        <v>375</v>
      </c>
      <c r="F5" s="75" t="s">
        <v>376</v>
      </c>
      <c r="G5" s="76" t="s">
        <v>377</v>
      </c>
      <c r="H5" s="73"/>
    </row>
    <row r="6" ht="19.5" customHeight="1" spans="1:8">
      <c r="A6" s="77" t="s">
        <v>378</v>
      </c>
      <c r="B6" s="77"/>
      <c r="C6" s="77" t="s">
        <v>379</v>
      </c>
      <c r="D6" s="77">
        <f>E6+H6</f>
        <v>0</v>
      </c>
      <c r="E6" s="77">
        <f>F6+G6</f>
        <v>0</v>
      </c>
      <c r="F6" s="77"/>
      <c r="G6" s="77"/>
      <c r="H6" s="77"/>
    </row>
    <row r="7" ht="19.5" customHeight="1" spans="1:8">
      <c r="A7" s="77" t="s">
        <v>380</v>
      </c>
      <c r="B7" s="77"/>
      <c r="C7" s="77" t="s">
        <v>381</v>
      </c>
      <c r="D7" s="77">
        <f t="shared" ref="D7:D19" si="0">E7+H7</f>
        <v>0</v>
      </c>
      <c r="E7" s="77">
        <f t="shared" ref="E7:E18" si="1">F7+G7</f>
        <v>0</v>
      </c>
      <c r="F7" s="77"/>
      <c r="G7" s="77"/>
      <c r="H7" s="77"/>
    </row>
    <row r="8" ht="19.5" customHeight="1" spans="1:8">
      <c r="A8" s="77" t="s">
        <v>382</v>
      </c>
      <c r="B8" s="77"/>
      <c r="C8" s="77" t="s">
        <v>383</v>
      </c>
      <c r="D8" s="77">
        <f t="shared" si="0"/>
        <v>265</v>
      </c>
      <c r="E8" s="77">
        <f t="shared" si="1"/>
        <v>59</v>
      </c>
      <c r="F8" s="77">
        <v>59</v>
      </c>
      <c r="G8" s="77"/>
      <c r="H8" s="77">
        <v>206</v>
      </c>
    </row>
    <row r="9" ht="19.5" customHeight="1" spans="1:8">
      <c r="A9" s="77" t="s">
        <v>384</v>
      </c>
      <c r="B9" s="77"/>
      <c r="C9" s="77" t="s">
        <v>385</v>
      </c>
      <c r="D9" s="77">
        <f t="shared" si="0"/>
        <v>0</v>
      </c>
      <c r="E9" s="77">
        <f t="shared" si="1"/>
        <v>0</v>
      </c>
      <c r="F9" s="77"/>
      <c r="G9" s="77"/>
      <c r="H9" s="77"/>
    </row>
    <row r="10" ht="19.5" customHeight="1" spans="1:8">
      <c r="A10" s="77" t="s">
        <v>386</v>
      </c>
      <c r="B10" s="77">
        <v>20000</v>
      </c>
      <c r="C10" s="77" t="s">
        <v>387</v>
      </c>
      <c r="D10" s="77">
        <f t="shared" si="0"/>
        <v>22441</v>
      </c>
      <c r="E10" s="77">
        <f t="shared" si="1"/>
        <v>22441</v>
      </c>
      <c r="F10" s="77">
        <v>22441</v>
      </c>
      <c r="G10" s="77"/>
      <c r="H10" s="77"/>
    </row>
    <row r="11" s="59" customFormat="1" ht="19.5" customHeight="1" spans="1:8">
      <c r="A11" s="77" t="s">
        <v>388</v>
      </c>
      <c r="B11" s="77"/>
      <c r="C11" s="77" t="s">
        <v>389</v>
      </c>
      <c r="D11" s="77">
        <f t="shared" si="0"/>
        <v>0</v>
      </c>
      <c r="E11" s="77">
        <f t="shared" si="1"/>
        <v>0</v>
      </c>
      <c r="F11" s="77"/>
      <c r="G11" s="77"/>
      <c r="H11" s="77"/>
    </row>
    <row r="12" s="59" customFormat="1" ht="19.5" customHeight="1" spans="1:8">
      <c r="A12" s="77" t="s">
        <v>390</v>
      </c>
      <c r="B12" s="77"/>
      <c r="C12" s="77" t="s">
        <v>391</v>
      </c>
      <c r="D12" s="77">
        <f t="shared" si="0"/>
        <v>0</v>
      </c>
      <c r="E12" s="77">
        <f t="shared" si="1"/>
        <v>0</v>
      </c>
      <c r="F12" s="77"/>
      <c r="G12" s="77"/>
      <c r="H12" s="77"/>
    </row>
    <row r="13" s="59" customFormat="1" ht="19.5" customHeight="1" spans="1:8">
      <c r="A13" s="77" t="s">
        <v>392</v>
      </c>
      <c r="B13" s="77"/>
      <c r="C13" s="77" t="s">
        <v>393</v>
      </c>
      <c r="D13" s="77">
        <f t="shared" si="0"/>
        <v>0</v>
      </c>
      <c r="E13" s="77">
        <f t="shared" si="1"/>
        <v>0</v>
      </c>
      <c r="F13" s="77"/>
      <c r="G13" s="77"/>
      <c r="H13" s="77"/>
    </row>
    <row r="14" ht="19.5" customHeight="1" spans="1:8">
      <c r="A14" s="77" t="s">
        <v>394</v>
      </c>
      <c r="B14" s="77"/>
      <c r="C14" s="77" t="s">
        <v>395</v>
      </c>
      <c r="D14" s="77">
        <f t="shared" si="0"/>
        <v>0</v>
      </c>
      <c r="E14" s="77">
        <f t="shared" si="1"/>
        <v>0</v>
      </c>
      <c r="F14" s="77"/>
      <c r="G14" s="77"/>
      <c r="H14" s="77"/>
    </row>
    <row r="15" ht="19.5" customHeight="1" spans="1:8">
      <c r="A15" s="77" t="s">
        <v>396</v>
      </c>
      <c r="B15" s="77">
        <v>2500</v>
      </c>
      <c r="C15" s="77" t="s">
        <v>397</v>
      </c>
      <c r="D15" s="77">
        <f t="shared" si="0"/>
        <v>0</v>
      </c>
      <c r="E15" s="77">
        <f t="shared" si="1"/>
        <v>0</v>
      </c>
      <c r="F15" s="77"/>
      <c r="G15" s="77"/>
      <c r="H15" s="77"/>
    </row>
    <row r="16" s="60" customFormat="1" ht="33" customHeight="1" spans="1:8">
      <c r="A16" s="78" t="s">
        <v>398</v>
      </c>
      <c r="B16" s="78"/>
      <c r="C16" s="78" t="s">
        <v>399</v>
      </c>
      <c r="D16" s="78">
        <f t="shared" si="0"/>
        <v>4</v>
      </c>
      <c r="E16" s="78">
        <f t="shared" si="1"/>
        <v>0</v>
      </c>
      <c r="F16" s="78"/>
      <c r="G16" s="79"/>
      <c r="H16" s="78">
        <v>4</v>
      </c>
    </row>
    <row r="17" ht="19.5" customHeight="1" spans="1:8">
      <c r="A17" s="77" t="s">
        <v>400</v>
      </c>
      <c r="B17" s="77"/>
      <c r="C17" s="77" t="s">
        <v>401</v>
      </c>
      <c r="D17" s="77">
        <f t="shared" si="0"/>
        <v>0</v>
      </c>
      <c r="E17" s="77">
        <f t="shared" si="1"/>
        <v>0</v>
      </c>
      <c r="F17" s="77"/>
      <c r="G17" s="77"/>
      <c r="H17" s="77"/>
    </row>
    <row r="18" ht="19.5" customHeight="1" spans="1:8">
      <c r="A18" s="77" t="s">
        <v>402</v>
      </c>
      <c r="B18" s="80">
        <v>210</v>
      </c>
      <c r="C18" s="77" t="s">
        <v>403</v>
      </c>
      <c r="D18" s="77">
        <f t="shared" si="0"/>
        <v>0</v>
      </c>
      <c r="E18" s="77">
        <f t="shared" si="1"/>
        <v>0</v>
      </c>
      <c r="F18" s="77"/>
      <c r="G18" s="77"/>
      <c r="H18" s="77"/>
    </row>
    <row r="19" ht="19.5" customHeight="1" spans="1:8">
      <c r="A19" s="70" t="s">
        <v>404</v>
      </c>
      <c r="B19" s="81">
        <f t="shared" ref="B19:H19" si="2">SUM(B6:B18)</f>
        <v>22710</v>
      </c>
      <c r="C19" s="70" t="s">
        <v>405</v>
      </c>
      <c r="D19" s="82">
        <f t="shared" si="0"/>
        <v>22710</v>
      </c>
      <c r="E19" s="82">
        <f t="shared" si="2"/>
        <v>22500</v>
      </c>
      <c r="F19" s="82">
        <f t="shared" si="2"/>
        <v>22500</v>
      </c>
      <c r="G19" s="82">
        <f t="shared" si="2"/>
        <v>0</v>
      </c>
      <c r="H19" s="82">
        <f t="shared" si="2"/>
        <v>210</v>
      </c>
    </row>
  </sheetData>
  <mergeCells count="10">
    <mergeCell ref="A1:H1"/>
    <mergeCell ref="G2:H2"/>
    <mergeCell ref="A3:B3"/>
    <mergeCell ref="C3:H3"/>
    <mergeCell ref="E4:G4"/>
    <mergeCell ref="A4:A5"/>
    <mergeCell ref="B4:B5"/>
    <mergeCell ref="C4:C5"/>
    <mergeCell ref="D4:D5"/>
    <mergeCell ref="H4:H5"/>
  </mergeCells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5"/>
  </sheetPr>
  <dimension ref="A1:C24"/>
  <sheetViews>
    <sheetView zoomScale="145" zoomScaleNormal="145" topLeftCell="A10" workbookViewId="0">
      <selection activeCell="E15" sqref="E15"/>
    </sheetView>
  </sheetViews>
  <sheetFormatPr defaultColWidth="7" defaultRowHeight="15" outlineLevelCol="2"/>
  <cols>
    <col min="1" max="1" width="9.775" style="2" customWidth="1"/>
    <col min="2" max="2" width="59.625" style="1" customWidth="1"/>
    <col min="3" max="3" width="14.2166666666667" style="46" customWidth="1"/>
    <col min="4" max="16384" width="7" style="4"/>
  </cols>
  <sheetData>
    <row r="1" ht="35" customHeight="1" spans="1:3">
      <c r="A1" s="5" t="s">
        <v>406</v>
      </c>
      <c r="B1" s="5"/>
      <c r="C1" s="6"/>
    </row>
    <row r="2" s="1" customFormat="1" spans="1:3">
      <c r="A2" s="7"/>
      <c r="B2" s="8"/>
      <c r="C2" s="47" t="s">
        <v>1</v>
      </c>
    </row>
    <row r="3" s="43" customFormat="1" ht="21.75" customHeight="1" spans="1:3">
      <c r="A3" s="10" t="s">
        <v>119</v>
      </c>
      <c r="B3" s="11" t="s">
        <v>120</v>
      </c>
      <c r="C3" s="12" t="s">
        <v>5</v>
      </c>
    </row>
    <row r="4" s="44" customFormat="1" ht="25.5" customHeight="1" spans="1:3">
      <c r="A4" s="48" t="s">
        <v>407</v>
      </c>
      <c r="B4" s="48" t="s">
        <v>204</v>
      </c>
      <c r="C4" s="49">
        <f>C5</f>
        <v>265</v>
      </c>
    </row>
    <row r="5" s="43" customFormat="1" ht="25.5" customHeight="1" spans="1:3">
      <c r="A5" s="50">
        <v>20822</v>
      </c>
      <c r="B5" s="51" t="s">
        <v>408</v>
      </c>
      <c r="C5" s="52">
        <f>C6</f>
        <v>265</v>
      </c>
    </row>
    <row r="6" s="43" customFormat="1" ht="25.5" customHeight="1" spans="1:3">
      <c r="A6" s="50">
        <v>2082299</v>
      </c>
      <c r="B6" s="51" t="s">
        <v>409</v>
      </c>
      <c r="C6" s="52">
        <v>265</v>
      </c>
    </row>
    <row r="7" s="45" customFormat="1" ht="25.5" customHeight="1" spans="1:3">
      <c r="A7" s="48" t="s">
        <v>410</v>
      </c>
      <c r="B7" s="48" t="s">
        <v>281</v>
      </c>
      <c r="C7" s="49">
        <f>C8+C14+C18</f>
        <v>22441</v>
      </c>
    </row>
    <row r="8" s="1" customFormat="1" ht="25.5" customHeight="1" spans="1:3">
      <c r="A8" s="53">
        <v>21208</v>
      </c>
      <c r="B8" s="54" t="s">
        <v>411</v>
      </c>
      <c r="C8" s="52">
        <f>SUM(C9:C13)</f>
        <v>13292</v>
      </c>
    </row>
    <row r="9" s="1" customFormat="1" ht="25.5" customHeight="1" spans="1:3">
      <c r="A9" s="50">
        <v>2120801</v>
      </c>
      <c r="B9" s="51" t="s">
        <v>412</v>
      </c>
      <c r="C9" s="52">
        <v>6444</v>
      </c>
    </row>
    <row r="10" s="1" customFormat="1" ht="25.5" customHeight="1" spans="1:3">
      <c r="A10" s="50">
        <v>2120802</v>
      </c>
      <c r="B10" s="51" t="s">
        <v>413</v>
      </c>
      <c r="C10" s="52">
        <v>597</v>
      </c>
    </row>
    <row r="11" s="1" customFormat="1" ht="25.5" customHeight="1" spans="1:3">
      <c r="A11" s="50">
        <v>2120803</v>
      </c>
      <c r="B11" s="51" t="s">
        <v>414</v>
      </c>
      <c r="C11" s="52">
        <v>600</v>
      </c>
    </row>
    <row r="12" s="1" customFormat="1" ht="25.5" customHeight="1" spans="1:3">
      <c r="A12" s="50">
        <v>2120804</v>
      </c>
      <c r="B12" s="51" t="s">
        <v>415</v>
      </c>
      <c r="C12" s="52">
        <v>5551</v>
      </c>
    </row>
    <row r="13" s="1" customFormat="1" ht="25.5" customHeight="1" spans="1:3">
      <c r="A13" s="50">
        <v>2120899</v>
      </c>
      <c r="B13" s="51" t="s">
        <v>416</v>
      </c>
      <c r="C13" s="52">
        <v>100</v>
      </c>
    </row>
    <row r="14" s="1" customFormat="1" ht="25.5" customHeight="1" spans="1:3">
      <c r="A14" s="50">
        <v>21213</v>
      </c>
      <c r="B14" s="54" t="s">
        <v>417</v>
      </c>
      <c r="C14" s="52">
        <f>SUM(C15:C17)</f>
        <v>6649</v>
      </c>
    </row>
    <row r="15" ht="25.5" customHeight="1" spans="1:3">
      <c r="A15" s="50">
        <v>2121301</v>
      </c>
      <c r="B15" s="51" t="s">
        <v>418</v>
      </c>
      <c r="C15" s="52">
        <v>1993</v>
      </c>
    </row>
    <row r="16" ht="25.5" customHeight="1" spans="1:3">
      <c r="A16" s="50">
        <v>2121302</v>
      </c>
      <c r="B16" s="51" t="s">
        <v>419</v>
      </c>
      <c r="C16" s="52">
        <v>4248</v>
      </c>
    </row>
    <row r="17" ht="25.5" customHeight="1" spans="1:3">
      <c r="A17" s="50">
        <v>2121399</v>
      </c>
      <c r="B17" s="51" t="s">
        <v>420</v>
      </c>
      <c r="C17" s="52">
        <v>408</v>
      </c>
    </row>
    <row r="18" ht="25.5" customHeight="1" spans="1:3">
      <c r="A18" s="50">
        <v>21214</v>
      </c>
      <c r="B18" s="51" t="s">
        <v>421</v>
      </c>
      <c r="C18" s="55">
        <f>C19</f>
        <v>2500</v>
      </c>
    </row>
    <row r="19" ht="25.5" customHeight="1" spans="1:3">
      <c r="A19" s="50">
        <v>2121401</v>
      </c>
      <c r="B19" s="51" t="s">
        <v>422</v>
      </c>
      <c r="C19" s="55">
        <v>2500</v>
      </c>
    </row>
    <row r="20" ht="25.5" customHeight="1" spans="1:3">
      <c r="A20" s="56">
        <v>229</v>
      </c>
      <c r="B20" s="57" t="s">
        <v>338</v>
      </c>
      <c r="C20" s="58">
        <f>C21</f>
        <v>4</v>
      </c>
    </row>
    <row r="21" ht="25.5" customHeight="1" spans="1:3">
      <c r="A21" s="50">
        <v>22960</v>
      </c>
      <c r="B21" s="51" t="s">
        <v>423</v>
      </c>
      <c r="C21" s="55">
        <f>SUM(C22:C23)</f>
        <v>4</v>
      </c>
    </row>
    <row r="22" ht="25.5" customHeight="1" spans="1:3">
      <c r="A22" s="50">
        <v>2296002</v>
      </c>
      <c r="B22" s="51" t="s">
        <v>424</v>
      </c>
      <c r="C22" s="55">
        <v>2</v>
      </c>
    </row>
    <row r="23" ht="25.5" customHeight="1" spans="1:3">
      <c r="A23" s="50">
        <v>2296013</v>
      </c>
      <c r="B23" s="51" t="s">
        <v>425</v>
      </c>
      <c r="C23" s="55">
        <v>2</v>
      </c>
    </row>
    <row r="24" ht="23.25" customHeight="1" spans="1:3">
      <c r="A24" s="20" t="s">
        <v>96</v>
      </c>
      <c r="B24" s="21"/>
      <c r="C24" s="49">
        <f>C4+C7+C20</f>
        <v>22710</v>
      </c>
    </row>
  </sheetData>
  <mergeCells count="2">
    <mergeCell ref="A1:C1"/>
    <mergeCell ref="A24:B24"/>
  </mergeCells>
  <printOptions horizontalCentered="1"/>
  <pageMargins left="0.747916666666667" right="0.747916666666667" top="0.984027777777778" bottom="0.984027777777778" header="0.511805555555556" footer="0.511805555555556"/>
  <pageSetup paperSize="9" scale="95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5"/>
  </sheetPr>
  <dimension ref="A1:E28"/>
  <sheetViews>
    <sheetView zoomScale="145" zoomScaleNormal="145" workbookViewId="0">
      <selection activeCell="F16" sqref="F16"/>
    </sheetView>
  </sheetViews>
  <sheetFormatPr defaultColWidth="9" defaultRowHeight="15.75" outlineLevelCol="4"/>
  <cols>
    <col min="1" max="1" width="10.1083333333333" style="24" customWidth="1"/>
    <col min="2" max="2" width="52.5" style="24" customWidth="1"/>
    <col min="3" max="3" width="19.3333333333333" style="25" customWidth="1"/>
    <col min="4" max="16384" width="9" style="24"/>
  </cols>
  <sheetData>
    <row r="1" ht="37" customHeight="1" spans="1:3">
      <c r="A1" s="26" t="s">
        <v>426</v>
      </c>
      <c r="B1" s="26"/>
      <c r="C1" s="26"/>
    </row>
    <row r="2" s="22" customFormat="1" ht="21" customHeight="1" spans="1:3">
      <c r="A2" s="27"/>
      <c r="B2" s="27"/>
      <c r="C2" s="28" t="s">
        <v>1</v>
      </c>
    </row>
    <row r="3" s="23" customFormat="1" ht="33" customHeight="1" spans="1:3">
      <c r="A3" s="29" t="s">
        <v>119</v>
      </c>
      <c r="B3" s="29" t="s">
        <v>120</v>
      </c>
      <c r="C3" s="30" t="s">
        <v>5</v>
      </c>
    </row>
    <row r="4" s="23" customFormat="1" ht="23.25" customHeight="1" spans="1:3">
      <c r="A4" s="31">
        <v>10201</v>
      </c>
      <c r="B4" s="31" t="s">
        <v>427</v>
      </c>
      <c r="C4" s="32">
        <f>SUM(C5:C8)</f>
        <v>25708</v>
      </c>
    </row>
    <row r="5" s="23" customFormat="1" ht="23.25" customHeight="1" spans="1:3">
      <c r="A5" s="33">
        <v>1020101</v>
      </c>
      <c r="B5" s="33" t="s">
        <v>428</v>
      </c>
      <c r="C5" s="34">
        <v>24633</v>
      </c>
    </row>
    <row r="6" s="23" customFormat="1" ht="23.25" customHeight="1" spans="1:3">
      <c r="A6" s="33">
        <v>1020102</v>
      </c>
      <c r="B6" s="33" t="s">
        <v>429</v>
      </c>
      <c r="C6" s="34">
        <v>903</v>
      </c>
    </row>
    <row r="7" s="23" customFormat="1" ht="23.25" customHeight="1" spans="1:3">
      <c r="A7" s="33">
        <v>1020103</v>
      </c>
      <c r="B7" s="33" t="s">
        <v>430</v>
      </c>
      <c r="C7" s="34">
        <v>12</v>
      </c>
    </row>
    <row r="8" s="23" customFormat="1" ht="23.25" customHeight="1" spans="1:3">
      <c r="A8" s="33">
        <v>1020199</v>
      </c>
      <c r="B8" s="33" t="s">
        <v>431</v>
      </c>
      <c r="C8" s="34">
        <v>160</v>
      </c>
    </row>
    <row r="9" s="22" customFormat="1" ht="23.25" customHeight="1" spans="1:5">
      <c r="A9" s="35">
        <v>10202</v>
      </c>
      <c r="B9" s="36" t="s">
        <v>432</v>
      </c>
      <c r="C9" s="37"/>
      <c r="E9" s="38"/>
    </row>
    <row r="10" s="22" customFormat="1" ht="23.25" customHeight="1" spans="1:3">
      <c r="A10" s="33">
        <v>1020201</v>
      </c>
      <c r="B10" s="39" t="s">
        <v>433</v>
      </c>
      <c r="C10" s="40"/>
    </row>
    <row r="11" s="22" customFormat="1" ht="23.25" customHeight="1" spans="1:5">
      <c r="A11" s="35" t="s">
        <v>434</v>
      </c>
      <c r="B11" s="36" t="s">
        <v>435</v>
      </c>
      <c r="C11" s="37">
        <f>SUM(C12:C13)</f>
        <v>12109</v>
      </c>
      <c r="E11" s="38"/>
    </row>
    <row r="12" s="22" customFormat="1" ht="23.25" customHeight="1" spans="1:5">
      <c r="A12" s="33">
        <v>1020301</v>
      </c>
      <c r="B12" s="39" t="s">
        <v>436</v>
      </c>
      <c r="C12" s="40">
        <v>11641</v>
      </c>
      <c r="E12" s="38"/>
    </row>
    <row r="13" s="22" customFormat="1" ht="23.25" customHeight="1" spans="1:3">
      <c r="A13" s="33">
        <v>1020303</v>
      </c>
      <c r="B13" s="39" t="s">
        <v>437</v>
      </c>
      <c r="C13" s="40">
        <v>468</v>
      </c>
    </row>
    <row r="14" s="22" customFormat="1" ht="23.25" customHeight="1" spans="1:5">
      <c r="A14" s="35" t="s">
        <v>438</v>
      </c>
      <c r="B14" s="36" t="s">
        <v>439</v>
      </c>
      <c r="C14" s="37"/>
      <c r="E14" s="38"/>
    </row>
    <row r="15" s="22" customFormat="1" ht="23.25" customHeight="1" spans="1:3">
      <c r="A15" s="33">
        <v>1020401</v>
      </c>
      <c r="B15" s="39" t="s">
        <v>440</v>
      </c>
      <c r="C15" s="40"/>
    </row>
    <row r="16" s="22" customFormat="1" ht="23.25" customHeight="1" spans="1:5">
      <c r="A16" s="35" t="s">
        <v>441</v>
      </c>
      <c r="B16" s="36" t="s">
        <v>442</v>
      </c>
      <c r="C16" s="37">
        <f>SUM(C17:C18)</f>
        <v>534</v>
      </c>
      <c r="E16" s="38"/>
    </row>
    <row r="17" s="22" customFormat="1" ht="23.25" customHeight="1" spans="1:5">
      <c r="A17" s="33">
        <v>1020501</v>
      </c>
      <c r="B17" s="39" t="s">
        <v>443</v>
      </c>
      <c r="C17" s="40">
        <v>531</v>
      </c>
      <c r="E17" s="38"/>
    </row>
    <row r="18" s="22" customFormat="1" ht="23.25" customHeight="1" spans="1:3">
      <c r="A18" s="33">
        <v>1020503</v>
      </c>
      <c r="B18" s="39" t="s">
        <v>444</v>
      </c>
      <c r="C18" s="40">
        <v>3</v>
      </c>
    </row>
    <row r="19" s="22" customFormat="1" ht="23.25" customHeight="1" spans="1:3">
      <c r="A19" s="35">
        <v>10207</v>
      </c>
      <c r="B19" s="36" t="s">
        <v>445</v>
      </c>
      <c r="C19" s="37">
        <f>SUM(C20:C22)</f>
        <v>3843</v>
      </c>
    </row>
    <row r="20" s="22" customFormat="1" ht="23.25" customHeight="1" spans="1:3">
      <c r="A20" s="33">
        <v>1020701</v>
      </c>
      <c r="B20" s="39" t="s">
        <v>446</v>
      </c>
      <c r="C20" s="40">
        <v>1155</v>
      </c>
    </row>
    <row r="21" s="22" customFormat="1" ht="23.25" customHeight="1" spans="1:3">
      <c r="A21" s="33">
        <v>1020702</v>
      </c>
      <c r="B21" s="39" t="s">
        <v>447</v>
      </c>
      <c r="C21" s="40">
        <v>2641</v>
      </c>
    </row>
    <row r="22" s="23" customFormat="1" ht="23.25" customHeight="1" spans="1:3">
      <c r="A22" s="33">
        <v>1020703</v>
      </c>
      <c r="B22" s="39" t="s">
        <v>448</v>
      </c>
      <c r="C22" s="40">
        <v>47</v>
      </c>
    </row>
    <row r="23" s="23" customFormat="1" ht="23.25" customHeight="1" spans="1:3">
      <c r="A23" s="35" t="s">
        <v>449</v>
      </c>
      <c r="B23" s="36" t="s">
        <v>450</v>
      </c>
      <c r="C23" s="37">
        <f>SUM(C24:C27)</f>
        <v>2720</v>
      </c>
    </row>
    <row r="24" s="23" customFormat="1" ht="23.25" customHeight="1" spans="1:3">
      <c r="A24" s="33">
        <v>1021001</v>
      </c>
      <c r="B24" s="39" t="s">
        <v>451</v>
      </c>
      <c r="C24" s="40">
        <v>270</v>
      </c>
    </row>
    <row r="25" s="23" customFormat="1" ht="23.25" customHeight="1" spans="1:3">
      <c r="A25" s="33">
        <v>1021002</v>
      </c>
      <c r="B25" s="39" t="s">
        <v>452</v>
      </c>
      <c r="C25" s="40">
        <v>2388</v>
      </c>
    </row>
    <row r="26" s="23" customFormat="1" ht="23.25" customHeight="1" spans="1:3">
      <c r="A26" s="33">
        <v>1021003</v>
      </c>
      <c r="B26" s="39" t="s">
        <v>453</v>
      </c>
      <c r="C26" s="40">
        <v>55</v>
      </c>
    </row>
    <row r="27" s="23" customFormat="1" ht="23.25" customHeight="1" spans="1:3">
      <c r="A27" s="33">
        <v>1021099</v>
      </c>
      <c r="B27" s="39" t="s">
        <v>454</v>
      </c>
      <c r="C27" s="40">
        <v>7</v>
      </c>
    </row>
    <row r="28" ht="23.25" customHeight="1" spans="1:3">
      <c r="A28" s="41" t="s">
        <v>96</v>
      </c>
      <c r="B28" s="42"/>
      <c r="C28" s="32">
        <f>C4+C9+C11+C14+C16+C19+C23</f>
        <v>44914</v>
      </c>
    </row>
  </sheetData>
  <mergeCells count="2">
    <mergeCell ref="A1:C1"/>
    <mergeCell ref="A28:B28"/>
  </mergeCells>
  <printOptions horizontalCentered="1"/>
  <pageMargins left="0.919444444444445" right="0.747916666666667" top="0.984027777777778" bottom="0.984027777777778" header="0.511805555555556" footer="0.511805555555556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5"/>
  </sheetPr>
  <dimension ref="A1:C39"/>
  <sheetViews>
    <sheetView workbookViewId="0">
      <selection activeCell="B25" sqref="B25"/>
    </sheetView>
  </sheetViews>
  <sheetFormatPr defaultColWidth="7" defaultRowHeight="15" outlineLevelCol="2"/>
  <cols>
    <col min="1" max="1" width="10.875" style="2" customWidth="1"/>
    <col min="2" max="2" width="57" style="1" customWidth="1"/>
    <col min="3" max="3" width="17.875" style="3" customWidth="1"/>
    <col min="4" max="16384" width="7" style="4"/>
  </cols>
  <sheetData>
    <row r="1" ht="35" customHeight="1" spans="1:3">
      <c r="A1" s="5" t="s">
        <v>455</v>
      </c>
      <c r="B1" s="5"/>
      <c r="C1" s="6"/>
    </row>
    <row r="2" s="1" customFormat="1" ht="21" customHeight="1" spans="1:3">
      <c r="A2" s="7"/>
      <c r="B2" s="8"/>
      <c r="C2" s="9" t="s">
        <v>1</v>
      </c>
    </row>
    <row r="3" s="1" customFormat="1" ht="27" customHeight="1" spans="1:3">
      <c r="A3" s="10" t="s">
        <v>119</v>
      </c>
      <c r="B3" s="11" t="s">
        <v>120</v>
      </c>
      <c r="C3" s="12" t="s">
        <v>5</v>
      </c>
    </row>
    <row r="4" s="1" customFormat="1" ht="27" customHeight="1" spans="1:3">
      <c r="A4" s="13" t="s">
        <v>456</v>
      </c>
      <c r="B4" s="14" t="s">
        <v>457</v>
      </c>
      <c r="C4" s="15">
        <f>C5+C8+C10+C12+C15</f>
        <v>16509</v>
      </c>
    </row>
    <row r="5" s="1" customFormat="1" ht="27" customHeight="1" spans="1:3">
      <c r="A5" s="16" t="s">
        <v>458</v>
      </c>
      <c r="B5" s="17" t="s">
        <v>459</v>
      </c>
      <c r="C5" s="18">
        <f>SUM(C6:C7)</f>
        <v>4128</v>
      </c>
    </row>
    <row r="6" s="1" customFormat="1" ht="27" customHeight="1" spans="1:3">
      <c r="A6" s="16" t="s">
        <v>460</v>
      </c>
      <c r="B6" s="17" t="s">
        <v>461</v>
      </c>
      <c r="C6" s="18">
        <v>3898</v>
      </c>
    </row>
    <row r="7" s="1" customFormat="1" ht="27" customHeight="1" spans="1:3">
      <c r="A7" s="16" t="s">
        <v>462</v>
      </c>
      <c r="B7" s="17" t="s">
        <v>463</v>
      </c>
      <c r="C7" s="18">
        <v>230</v>
      </c>
    </row>
    <row r="8" s="1" customFormat="1" ht="27" customHeight="1" spans="1:3">
      <c r="A8" s="16" t="s">
        <v>464</v>
      </c>
      <c r="B8" s="16" t="s">
        <v>465</v>
      </c>
      <c r="C8" s="18">
        <f>SUM(C9)</f>
        <v>6346</v>
      </c>
    </row>
    <row r="9" s="1" customFormat="1" ht="27" customHeight="1" spans="1:3">
      <c r="A9" s="16" t="s">
        <v>466</v>
      </c>
      <c r="B9" s="16" t="s">
        <v>467</v>
      </c>
      <c r="C9" s="18">
        <v>6346</v>
      </c>
    </row>
    <row r="10" s="1" customFormat="1" ht="27" customHeight="1" spans="1:3">
      <c r="A10" s="16" t="s">
        <v>468</v>
      </c>
      <c r="B10" s="16" t="s">
        <v>469</v>
      </c>
      <c r="C10" s="18">
        <f>SUM(C11)</f>
        <v>903</v>
      </c>
    </row>
    <row r="11" s="1" customFormat="1" ht="27" customHeight="1" spans="1:3">
      <c r="A11" s="16" t="s">
        <v>470</v>
      </c>
      <c r="B11" s="16" t="s">
        <v>471</v>
      </c>
      <c r="C11" s="18">
        <v>903</v>
      </c>
    </row>
    <row r="12" s="1" customFormat="1" ht="27" customHeight="1" spans="1:3">
      <c r="A12" s="16" t="s">
        <v>472</v>
      </c>
      <c r="B12" s="16" t="s">
        <v>473</v>
      </c>
      <c r="C12" s="18">
        <f>SUM(C13,C14)</f>
        <v>2735</v>
      </c>
    </row>
    <row r="13" s="1" customFormat="1" ht="27" customHeight="1" spans="1:3">
      <c r="A13" s="16" t="s">
        <v>474</v>
      </c>
      <c r="B13" s="16" t="s">
        <v>475</v>
      </c>
      <c r="C13" s="18">
        <v>2516</v>
      </c>
    </row>
    <row r="14" s="1" customFormat="1" ht="27" customHeight="1" spans="1:3">
      <c r="A14" s="16" t="s">
        <v>476</v>
      </c>
      <c r="B14" s="16" t="s">
        <v>477</v>
      </c>
      <c r="C14" s="18">
        <v>219</v>
      </c>
    </row>
    <row r="15" s="1" customFormat="1" ht="27" customHeight="1" spans="1:3">
      <c r="A15" s="16" t="s">
        <v>478</v>
      </c>
      <c r="B15" s="16" t="s">
        <v>479</v>
      </c>
      <c r="C15" s="18">
        <f>SUM(C16:C17)</f>
        <v>2397</v>
      </c>
    </row>
    <row r="16" s="1" customFormat="1" ht="27" customHeight="1" spans="1:3">
      <c r="A16" s="16" t="s">
        <v>480</v>
      </c>
      <c r="B16" s="16" t="s">
        <v>481</v>
      </c>
      <c r="C16" s="18">
        <v>2397</v>
      </c>
    </row>
    <row r="17" s="1" customFormat="1" ht="27" customHeight="1" spans="1:3">
      <c r="A17" s="16" t="s">
        <v>482</v>
      </c>
      <c r="B17" s="16" t="s">
        <v>483</v>
      </c>
      <c r="C17" s="18"/>
    </row>
    <row r="18" s="1" customFormat="1" ht="27" customHeight="1" spans="1:3">
      <c r="A18" s="19" t="s">
        <v>484</v>
      </c>
      <c r="B18" s="14" t="s">
        <v>485</v>
      </c>
      <c r="C18" s="15">
        <f>C19+C21</f>
        <v>28405</v>
      </c>
    </row>
    <row r="19" s="1" customFormat="1" ht="27" customHeight="1" spans="1:3">
      <c r="A19" s="16" t="s">
        <v>486</v>
      </c>
      <c r="B19" s="16" t="s">
        <v>487</v>
      </c>
      <c r="C19" s="18">
        <f>C20</f>
        <v>6825</v>
      </c>
    </row>
    <row r="20" s="1" customFormat="1" ht="27" customHeight="1" spans="1:3">
      <c r="A20" s="16" t="s">
        <v>488</v>
      </c>
      <c r="B20" s="16" t="s">
        <v>489</v>
      </c>
      <c r="C20" s="18">
        <v>6825</v>
      </c>
    </row>
    <row r="21" s="1" customFormat="1" ht="27" customHeight="1" spans="1:3">
      <c r="A21" s="16" t="s">
        <v>490</v>
      </c>
      <c r="B21" s="16" t="s">
        <v>491</v>
      </c>
      <c r="C21" s="18">
        <f>SUM(C22)</f>
        <v>21580</v>
      </c>
    </row>
    <row r="22" s="1" customFormat="1" ht="27" customHeight="1" spans="1:3">
      <c r="A22" s="16" t="s">
        <v>492</v>
      </c>
      <c r="B22" s="16" t="s">
        <v>493</v>
      </c>
      <c r="C22" s="18">
        <v>21580</v>
      </c>
    </row>
    <row r="23" s="1" customFormat="1" ht="26.25" customHeight="1" spans="1:3">
      <c r="A23" s="20" t="s">
        <v>96</v>
      </c>
      <c r="B23" s="21"/>
      <c r="C23" s="15">
        <f>C4+C18</f>
        <v>44914</v>
      </c>
    </row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</sheetData>
  <mergeCells count="2">
    <mergeCell ref="A1:C1"/>
    <mergeCell ref="A23:B23"/>
  </mergeCells>
  <printOptions horizontalCentered="1"/>
  <pageMargins left="0.747916666666667" right="0.747916666666667" top="0.984027777777778" bottom="0.984027777777778" header="0.511805555555556" footer="0.511805555555556"/>
  <pageSetup paperSize="9" scale="9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公共预算平衡表</vt:lpstr>
      <vt:lpstr>一般收入表</vt:lpstr>
      <vt:lpstr>一般支出表</vt:lpstr>
      <vt:lpstr>一般支出明细表</vt:lpstr>
      <vt:lpstr>基本支出表</vt:lpstr>
      <vt:lpstr>基金平衡表</vt:lpstr>
      <vt:lpstr>基金预算本级支出</vt:lpstr>
      <vt:lpstr>社保基金预算收入</vt:lpstr>
      <vt:lpstr>社保基金预算支出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2018-01-28T03:24:39Z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2052-10.1.0.6390</vt:lpwstr>
  </property>
</Properties>
</file>