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1580" tabRatio="924" firstSheet="3" activeTab="22"/>
  </bookViews>
  <sheets>
    <sheet name="预算" sheetId="36" r:id="rId1"/>
    <sheet name="目录 " sheetId="37" r:id="rId2"/>
    <sheet name="附表1-1" sheetId="4" r:id="rId3"/>
    <sheet name="附表1-2" sheetId="26" r:id="rId4"/>
    <sheet name="附表1-3" sheetId="5" r:id="rId5"/>
    <sheet name="附表1-4" sheetId="6" r:id="rId6"/>
    <sheet name="附表1-5" sheetId="17" r:id="rId7"/>
    <sheet name="附表1-6-1" sheetId="18" r:id="rId8"/>
    <sheet name="附表1-6-2" sheetId="32" r:id="rId9"/>
    <sheet name="附表1-7" sheetId="7" r:id="rId10"/>
    <sheet name="附表1-8" sheetId="24" r:id="rId11"/>
    <sheet name="附表1-9" sheetId="9" r:id="rId12"/>
    <sheet name="附表1-10" sheetId="28" r:id="rId13"/>
    <sheet name="附表1-11" sheetId="29" r:id="rId14"/>
    <sheet name="附表1-12" sheetId="11" r:id="rId15"/>
    <sheet name="附表1-13" sheetId="27" r:id="rId16"/>
    <sheet name="附表1-14" sheetId="12" r:id="rId17"/>
    <sheet name="附表1-15" sheetId="30" r:id="rId18"/>
    <sheet name="附表1-16" sheetId="31" r:id="rId19"/>
    <sheet name="附表1-17" sheetId="13" r:id="rId20"/>
    <sheet name="附表1-18" sheetId="14" r:id="rId21"/>
    <sheet name="附表1-19" sheetId="34" r:id="rId22"/>
    <sheet name="其他事项说明" sheetId="35" r:id="rId23"/>
    <sheet name="附表1" sheetId="40" r:id="rId24"/>
    <sheet name="附表2" sheetId="41" r:id="rId25"/>
  </sheets>
  <definedNames>
    <definedName name="_a999923423" localSheetId="8">#REF!</definedName>
    <definedName name="_a999923423" localSheetId="1">#REF!</definedName>
    <definedName name="_a999923423">#REF!</definedName>
    <definedName name="_a9999323" localSheetId="8">#REF!</definedName>
    <definedName name="_a9999323" localSheetId="1">#REF!</definedName>
    <definedName name="_a9999323">#REF!</definedName>
    <definedName name="_a999942323" localSheetId="8">#REF!</definedName>
    <definedName name="_a999942323" localSheetId="1">#REF!</definedName>
    <definedName name="_a999942323">#REF!</definedName>
    <definedName name="_a9999548" localSheetId="8">#REF!</definedName>
    <definedName name="_a9999548" localSheetId="1">#REF!</definedName>
    <definedName name="_a9999548">#REF!</definedName>
    <definedName name="_a9999555" localSheetId="8">#REF!</definedName>
    <definedName name="_a9999555" localSheetId="1">#REF!</definedName>
    <definedName name="_a9999555">#REF!</definedName>
    <definedName name="_a99996544" localSheetId="8">#REF!</definedName>
    <definedName name="_a99996544" localSheetId="1">#REF!</definedName>
    <definedName name="_a99996544">#REF!</definedName>
    <definedName name="_a99999" localSheetId="14">#REF!</definedName>
    <definedName name="_a99999" localSheetId="16">#REF!</definedName>
    <definedName name="_a99999" localSheetId="19">#REF!</definedName>
    <definedName name="_a99999" localSheetId="20">#REF!</definedName>
    <definedName name="_a99999" localSheetId="6">#REF!</definedName>
    <definedName name="_a99999" localSheetId="7">#REF!</definedName>
    <definedName name="_a99999" localSheetId="8">#REF!</definedName>
    <definedName name="_a99999" localSheetId="9">#REF!</definedName>
    <definedName name="_a99999" localSheetId="11">#REF!</definedName>
    <definedName name="_a99999" localSheetId="1">#REF!</definedName>
    <definedName name="_a99999">#REF!</definedName>
    <definedName name="_a999991" localSheetId="20">#REF!</definedName>
    <definedName name="_a999991" localSheetId="6">#REF!</definedName>
    <definedName name="_a999991" localSheetId="7">#REF!</definedName>
    <definedName name="_a999991" localSheetId="8">#REF!</definedName>
    <definedName name="_a999991" localSheetId="1">#REF!</definedName>
    <definedName name="_a999991">#REF!</definedName>
    <definedName name="_a999991145" localSheetId="8">#REF!</definedName>
    <definedName name="_a999991145" localSheetId="1">#REF!</definedName>
    <definedName name="_a999991145">#REF!</definedName>
    <definedName name="_a99999222" localSheetId="7">#REF!</definedName>
    <definedName name="_a99999222" localSheetId="8">#REF!</definedName>
    <definedName name="_a99999222" localSheetId="1">#REF!</definedName>
    <definedName name="_a99999222">#REF!</definedName>
    <definedName name="_a99999234234" localSheetId="8">#REF!</definedName>
    <definedName name="_a99999234234" localSheetId="1">#REF!</definedName>
    <definedName name="_a99999234234">#REF!</definedName>
    <definedName name="_a999995" localSheetId="6">#REF!</definedName>
    <definedName name="_a999995" localSheetId="7">#REF!</definedName>
    <definedName name="_a999995" localSheetId="8">#REF!</definedName>
    <definedName name="_a999995" localSheetId="1">#REF!</definedName>
    <definedName name="_a999995">#REF!</definedName>
    <definedName name="_a999996" localSheetId="6">#REF!</definedName>
    <definedName name="_a999996" localSheetId="7">#REF!</definedName>
    <definedName name="_a999996" localSheetId="8">#REF!</definedName>
    <definedName name="_a999996" localSheetId="1">#REF!</definedName>
    <definedName name="_a999996">#REF!</definedName>
    <definedName name="_a999999999" localSheetId="8">#REF!</definedName>
    <definedName name="_a999999999" localSheetId="1">#REF!</definedName>
    <definedName name="_a999999999">#REF!</definedName>
    <definedName name="_xlnm._FilterDatabase" localSheetId="16" hidden="1">'附表1-14'!$A$4:$AA$8</definedName>
    <definedName name="_xlnm._FilterDatabase" localSheetId="20" hidden="1">'附表1-18'!$A$4:$AA$8</definedName>
    <definedName name="_xlnm._FilterDatabase" localSheetId="4" hidden="1">'附表1-3'!$A$4:$AA$8</definedName>
    <definedName name="_xlnm._FilterDatabase" localSheetId="6" hidden="1">'附表1-5'!$A$4:$AF$16</definedName>
    <definedName name="_xlnm._FilterDatabase" localSheetId="11" hidden="1">'附表1-9'!$A$4:$AA$8</definedName>
    <definedName name="_Order1" hidden="1">255</definedName>
    <definedName name="_Order2" hidden="1">255</definedName>
    <definedName name="_xlnm.Database" localSheetId="14" hidden="1">#REF!</definedName>
    <definedName name="_xlnm.Database" localSheetId="16" hidden="1">#REF!</definedName>
    <definedName name="_xlnm.Database" localSheetId="19" hidden="1">#REF!</definedName>
    <definedName name="_xlnm.Database" localSheetId="20" hidden="1">#REF!</definedName>
    <definedName name="_xlnm.Database" localSheetId="6" hidden="1">#REF!</definedName>
    <definedName name="_xlnm.Database" localSheetId="7" hidden="1">#REF!</definedName>
    <definedName name="_xlnm.Database" localSheetId="8" hidden="1">#REF!</definedName>
    <definedName name="_xlnm.Database" localSheetId="9" hidden="1">#REF!</definedName>
    <definedName name="_xlnm.Database" localSheetId="11" hidden="1">#REF!</definedName>
    <definedName name="_xlnm.Database" localSheetId="1" hidden="1">#REF!</definedName>
    <definedName name="_xlnm.Database" hidden="1">#REF!</definedName>
    <definedName name="_xlnm.Print_Area" localSheetId="2">'附表1-1'!$A$1:$B$17</definedName>
    <definedName name="_xlnm.Print_Area" localSheetId="16">'附表1-14'!$A:$C</definedName>
    <definedName name="_xlnm.Print_Area" localSheetId="20">'附表1-18'!$A:$C</definedName>
    <definedName name="_xlnm.Print_Area" localSheetId="4">'附表1-3'!$A:$C</definedName>
    <definedName name="_xlnm.Print_Area" localSheetId="6">'附表1-5'!$A:$H</definedName>
    <definedName name="_xlnm.Print_Area" localSheetId="11">'附表1-9'!$A:$C</definedName>
    <definedName name="_xlnm.Print_Titles" localSheetId="14">'附表1-12'!$4:$4</definedName>
    <definedName name="_xlnm.Print_Titles" localSheetId="16">'附表1-14'!$4:$4</definedName>
    <definedName name="_xlnm.Print_Titles" localSheetId="19">'附表1-17'!$2:$4</definedName>
    <definedName name="_xlnm.Print_Titles" localSheetId="20">'附表1-18'!$2:$4</definedName>
    <definedName name="_xlnm.Print_Titles" localSheetId="3">'附表1-2'!$2:$4</definedName>
    <definedName name="_xlnm.Print_Titles" localSheetId="4">'附表1-3'!$2:$4</definedName>
    <definedName name="_xlnm.Print_Titles" localSheetId="5">'附表1-4'!$2:$4</definedName>
    <definedName name="_xlnm.Print_Titles" localSheetId="6">'附表1-5'!$2:$5</definedName>
    <definedName name="_xlnm.Print_Titles" localSheetId="7">'附表1-6-1'!$2:$5</definedName>
    <definedName name="_xlnm.Print_Titles" localSheetId="8">'附表1-6-2'!$2:$5</definedName>
    <definedName name="_xlnm.Print_Titles" localSheetId="9">'附表1-7'!$2:$4</definedName>
    <definedName name="_xlnm.Print_Titles" localSheetId="11">'附表1-9'!$2:$4</definedName>
    <definedName name="wrn.月报打印." localSheetId="2" hidden="1">{#N/A,#N/A,FALSE,"p9";#N/A,#N/A,FALSE,"p1";#N/A,#N/A,FALSE,"p2";#N/A,#N/A,FALSE,"p3";#N/A,#N/A,FALSE,"p4";#N/A,#N/A,FALSE,"p5";#N/A,#N/A,FALSE,"p6";#N/A,#N/A,FALSE,"p7";#N/A,#N/A,FALSE,"p8"}</definedName>
    <definedName name="wrn.月报打印." localSheetId="7" hidden="1">{#N/A,#N/A,FALSE,"p9";#N/A,#N/A,FALSE,"p1";#N/A,#N/A,FALSE,"p2";#N/A,#N/A,FALSE,"p3";#N/A,#N/A,FALSE,"p4";#N/A,#N/A,FALSE,"p5";#N/A,#N/A,FALSE,"p6";#N/A,#N/A,FALSE,"p7";#N/A,#N/A,FALSE,"p8"}</definedName>
    <definedName name="wrn.月报打印." localSheetId="8"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4">#REF!</definedName>
    <definedName name="地区名称" localSheetId="16">#REF!</definedName>
    <definedName name="地区名称" localSheetId="19">#REF!</definedName>
    <definedName name="地区名称" localSheetId="20">#REF!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1">#REF!</definedName>
    <definedName name="地区名称" localSheetId="1">#REF!</definedName>
    <definedName name="地区名称">#REF!</definedName>
    <definedName name="地区名称1" localSheetId="16">#REF!</definedName>
    <definedName name="地区名称1" localSheetId="19">#REF!</definedName>
    <definedName name="地区名称1" localSheetId="20">#REF!</definedName>
    <definedName name="地区名称1" localSheetId="6">#REF!</definedName>
    <definedName name="地区名称1" localSheetId="7">#REF!</definedName>
    <definedName name="地区名称1" localSheetId="8">#REF!</definedName>
    <definedName name="地区名称1" localSheetId="1">#REF!</definedName>
    <definedName name="地区名称1">#REF!</definedName>
    <definedName name="地区名称10" localSheetId="6">#REF!</definedName>
    <definedName name="地区名称10" localSheetId="7">#REF!</definedName>
    <definedName name="地区名称10" localSheetId="8">#REF!</definedName>
    <definedName name="地区名称10" localSheetId="1">#REF!</definedName>
    <definedName name="地区名称10">#REF!</definedName>
    <definedName name="地区名称2" localSheetId="19">#REF!</definedName>
    <definedName name="地区名称2" localSheetId="20">#REF!</definedName>
    <definedName name="地区名称2" localSheetId="6">#REF!</definedName>
    <definedName name="地区名称2" localSheetId="7">#REF!</definedName>
    <definedName name="地区名称2" localSheetId="8">#REF!</definedName>
    <definedName name="地区名称2" localSheetId="1">#REF!</definedName>
    <definedName name="地区名称2">#REF!</definedName>
    <definedName name="地区名称3" localSheetId="20">#REF!</definedName>
    <definedName name="地区名称3" localSheetId="6">#REF!</definedName>
    <definedName name="地区名称3" localSheetId="7">#REF!</definedName>
    <definedName name="地区名称3" localSheetId="8">#REF!</definedName>
    <definedName name="地区名称3" localSheetId="1">#REF!</definedName>
    <definedName name="地区名称3">#REF!</definedName>
    <definedName name="地区名称32" localSheetId="8">#REF!</definedName>
    <definedName name="地区名称32" localSheetId="1">#REF!</definedName>
    <definedName name="地区名称32">#REF!</definedName>
    <definedName name="地区名称432" localSheetId="8">#REF!</definedName>
    <definedName name="地区名称432" localSheetId="1">#REF!</definedName>
    <definedName name="地区名称432">#REF!</definedName>
    <definedName name="地区名称444" localSheetId="7">#REF!</definedName>
    <definedName name="地区名称444" localSheetId="8">#REF!</definedName>
    <definedName name="地区名称444" localSheetId="1">#REF!</definedName>
    <definedName name="地区名称444">#REF!</definedName>
    <definedName name="地区名称45234" localSheetId="8">#REF!</definedName>
    <definedName name="地区名称45234" localSheetId="1">#REF!</definedName>
    <definedName name="地区名称45234">#REF!</definedName>
    <definedName name="地区名称5" localSheetId="6">#REF!</definedName>
    <definedName name="地区名称5" localSheetId="7">#REF!</definedName>
    <definedName name="地区名称5" localSheetId="8">#REF!</definedName>
    <definedName name="地区名称5" localSheetId="1">#REF!</definedName>
    <definedName name="地区名称5">#REF!</definedName>
    <definedName name="地区名称55" localSheetId="7">#REF!</definedName>
    <definedName name="地区名称55" localSheetId="8">#REF!</definedName>
    <definedName name="地区名称55" localSheetId="1">#REF!</definedName>
    <definedName name="地区名称55">#REF!</definedName>
    <definedName name="地区名称6" localSheetId="6">#REF!</definedName>
    <definedName name="地区名称6" localSheetId="7">#REF!</definedName>
    <definedName name="地区名称6" localSheetId="8">#REF!</definedName>
    <definedName name="地区名称6" localSheetId="1">#REF!</definedName>
    <definedName name="地区名称6">#REF!</definedName>
    <definedName name="地区名称7" localSheetId="6">#REF!</definedName>
    <definedName name="地区名称7" localSheetId="7">#REF!</definedName>
    <definedName name="地区名称7" localSheetId="8">#REF!</definedName>
    <definedName name="地区名称7" localSheetId="1">#REF!</definedName>
    <definedName name="地区名称7">#REF!</definedName>
    <definedName name="地区名称874" localSheetId="8">#REF!</definedName>
    <definedName name="地区名称874" localSheetId="1">#REF!</definedName>
    <definedName name="地区名称874">#REF!</definedName>
    <definedName name="地区名称9" localSheetId="6">#REF!</definedName>
    <definedName name="地区名称9" localSheetId="7">#REF!</definedName>
    <definedName name="地区名称9" localSheetId="8">#REF!</definedName>
    <definedName name="地区名称9" localSheetId="1">#REF!</definedName>
    <definedName name="地区名称9">#REF!</definedName>
    <definedName name="地区明确222" localSheetId="7">#REF!</definedName>
    <definedName name="地区明确222" localSheetId="8">#REF!</definedName>
    <definedName name="地区明确222" localSheetId="1">#REF!</definedName>
    <definedName name="地区明确222">#REF!</definedName>
    <definedName name="基金" localSheetId="2" hidden="1">{#N/A,#N/A,FALSE,"p9";#N/A,#N/A,FALSE,"p1";#N/A,#N/A,FALSE,"p2";#N/A,#N/A,FALSE,"p3";#N/A,#N/A,FALSE,"p4";#N/A,#N/A,FALSE,"p5";#N/A,#N/A,FALSE,"p6";#N/A,#N/A,FALSE,"p7";#N/A,#N/A,FALSE,"p8"}</definedName>
    <definedName name="基金" localSheetId="7" hidden="1">{#N/A,#N/A,FALSE,"p9";#N/A,#N/A,FALSE,"p1";#N/A,#N/A,FALSE,"p2";#N/A,#N/A,FALSE,"p3";#N/A,#N/A,FALSE,"p4";#N/A,#N/A,FALSE,"p5";#N/A,#N/A,FALSE,"p6";#N/A,#N/A,FALSE,"p7";#N/A,#N/A,FALSE,"p8"}</definedName>
    <definedName name="基金" localSheetId="8"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7" hidden="1">{#N/A,#N/A,FALSE,"p9";#N/A,#N/A,FALSE,"p1";#N/A,#N/A,FALSE,"p2";#N/A,#N/A,FALSE,"p3";#N/A,#N/A,FALSE,"p4";#N/A,#N/A,FALSE,"p5";#N/A,#N/A,FALSE,"p6";#N/A,#N/A,FALSE,"p7";#N/A,#N/A,FALSE,"p8"}</definedName>
    <definedName name="计划1" localSheetId="8"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62913"/>
</workbook>
</file>

<file path=xl/calcChain.xml><?xml version="1.0" encoding="utf-8"?>
<calcChain xmlns="http://schemas.openxmlformats.org/spreadsheetml/2006/main">
  <c r="F10" i="34" l="1"/>
  <c r="F6" i="34" s="1"/>
  <c r="C10" i="34"/>
  <c r="B10" i="34" s="1"/>
  <c r="F9" i="34"/>
  <c r="C9" i="34"/>
  <c r="B9" i="34" s="1"/>
  <c r="F8" i="34"/>
  <c r="C8" i="34"/>
  <c r="F7" i="34"/>
  <c r="C7" i="34"/>
  <c r="C6" i="34" s="1"/>
  <c r="H6" i="34"/>
  <c r="G6" i="34"/>
  <c r="E6" i="34"/>
  <c r="D6" i="34"/>
  <c r="C35" i="14"/>
  <c r="C34" i="14" s="1"/>
  <c r="C30" i="14"/>
  <c r="C28" i="14"/>
  <c r="Y25" i="14"/>
  <c r="C25" i="14"/>
  <c r="X25" i="14" s="1"/>
  <c r="Y24" i="14"/>
  <c r="X24" i="14"/>
  <c r="Y23" i="14"/>
  <c r="X23" i="14"/>
  <c r="X22" i="14"/>
  <c r="W22" i="14"/>
  <c r="O22" i="14"/>
  <c r="N22" i="14"/>
  <c r="M22" i="14"/>
  <c r="I22" i="14"/>
  <c r="H22" i="14"/>
  <c r="G22" i="14"/>
  <c r="Y21" i="14"/>
  <c r="X21" i="14"/>
  <c r="Q21" i="14"/>
  <c r="P21" i="14"/>
  <c r="K21" i="14"/>
  <c r="J21" i="14"/>
  <c r="Y20" i="14"/>
  <c r="P20" i="14"/>
  <c r="K20" i="14"/>
  <c r="J20" i="14"/>
  <c r="C20" i="14"/>
  <c r="X20" i="14" s="1"/>
  <c r="Y19" i="14"/>
  <c r="X19" i="14"/>
  <c r="Q19" i="14"/>
  <c r="P19" i="14"/>
  <c r="K19" i="14"/>
  <c r="J19" i="14"/>
  <c r="Y18" i="14"/>
  <c r="X18" i="14"/>
  <c r="Q18" i="14"/>
  <c r="P18" i="14"/>
  <c r="K18" i="14"/>
  <c r="J18" i="14"/>
  <c r="Y17" i="14"/>
  <c r="X17" i="14"/>
  <c r="Q17" i="14"/>
  <c r="P17" i="14"/>
  <c r="K17" i="14"/>
  <c r="J17" i="14"/>
  <c r="Y16" i="14"/>
  <c r="P16" i="14"/>
  <c r="J16" i="14"/>
  <c r="C16" i="14"/>
  <c r="K16" i="14" s="1"/>
  <c r="Y15" i="14"/>
  <c r="X15" i="14"/>
  <c r="Q15" i="14"/>
  <c r="P15" i="14"/>
  <c r="K15" i="14"/>
  <c r="J15" i="14"/>
  <c r="Y14" i="14"/>
  <c r="X14" i="14"/>
  <c r="Q14" i="14"/>
  <c r="P14" i="14"/>
  <c r="K14" i="14"/>
  <c r="J14" i="14"/>
  <c r="Y13" i="14"/>
  <c r="X13" i="14"/>
  <c r="Q13" i="14"/>
  <c r="P13" i="14"/>
  <c r="K13" i="14"/>
  <c r="J13" i="14"/>
  <c r="Y12" i="14"/>
  <c r="X12" i="14"/>
  <c r="Q12" i="14"/>
  <c r="P12" i="14"/>
  <c r="K12" i="14"/>
  <c r="J12" i="14"/>
  <c r="Y11" i="14"/>
  <c r="P11" i="14"/>
  <c r="J11" i="14"/>
  <c r="C11" i="14"/>
  <c r="Q11" i="14" s="1"/>
  <c r="Y10" i="14"/>
  <c r="X10" i="14"/>
  <c r="Q10" i="14"/>
  <c r="P10" i="14"/>
  <c r="K10" i="14"/>
  <c r="J10" i="14"/>
  <c r="Y9" i="14"/>
  <c r="X9" i="14"/>
  <c r="Q9" i="14"/>
  <c r="P9" i="14"/>
  <c r="K9" i="14"/>
  <c r="J9" i="14"/>
  <c r="Y8" i="14"/>
  <c r="X8" i="14"/>
  <c r="Q8" i="14"/>
  <c r="P8" i="14"/>
  <c r="K8" i="14"/>
  <c r="J8" i="14"/>
  <c r="Y7" i="14"/>
  <c r="X7" i="14"/>
  <c r="Q7" i="14"/>
  <c r="P7" i="14"/>
  <c r="K7" i="14"/>
  <c r="J7" i="14"/>
  <c r="Y6" i="14"/>
  <c r="P6" i="14"/>
  <c r="K6" i="14"/>
  <c r="J6" i="14"/>
  <c r="C6" i="14"/>
  <c r="Q6" i="14" s="1"/>
  <c r="Y5" i="14"/>
  <c r="P5" i="14"/>
  <c r="J5" i="14"/>
  <c r="F5" i="14"/>
  <c r="C5" i="14"/>
  <c r="K5" i="14" s="1"/>
  <c r="C36" i="13"/>
  <c r="C35" i="13" s="1"/>
  <c r="C31" i="13"/>
  <c r="C27" i="13"/>
  <c r="C23" i="13"/>
  <c r="C20" i="13"/>
  <c r="C16" i="13"/>
  <c r="C11" i="13"/>
  <c r="C6" i="13"/>
  <c r="X14" i="30"/>
  <c r="W14" i="30"/>
  <c r="X13" i="30"/>
  <c r="W13" i="30"/>
  <c r="X12" i="30"/>
  <c r="W12" i="30"/>
  <c r="W11" i="30" s="1"/>
  <c r="V11" i="30"/>
  <c r="N11" i="30"/>
  <c r="M11" i="30"/>
  <c r="L11" i="30"/>
  <c r="H11" i="30"/>
  <c r="G11" i="30"/>
  <c r="F11" i="30"/>
  <c r="X5" i="30"/>
  <c r="W5" i="30"/>
  <c r="P5" i="30"/>
  <c r="O5" i="30"/>
  <c r="J5" i="30"/>
  <c r="I5" i="30"/>
  <c r="E5" i="30"/>
  <c r="Y17" i="12"/>
  <c r="X17" i="12"/>
  <c r="Y16" i="12"/>
  <c r="X16" i="12"/>
  <c r="Y15" i="12"/>
  <c r="X15" i="12"/>
  <c r="X14" i="12" s="1"/>
  <c r="W14" i="12"/>
  <c r="O14" i="12"/>
  <c r="N14" i="12"/>
  <c r="M14" i="12"/>
  <c r="I14" i="12"/>
  <c r="H14" i="12"/>
  <c r="G14" i="12"/>
  <c r="C12" i="12"/>
  <c r="C11" i="12" s="1"/>
  <c r="Y10" i="12"/>
  <c r="X10" i="12"/>
  <c r="Q10" i="12"/>
  <c r="P10" i="12"/>
  <c r="K10" i="12"/>
  <c r="J10" i="12"/>
  <c r="Y9" i="12"/>
  <c r="P9" i="12"/>
  <c r="K9" i="12"/>
  <c r="J9" i="12"/>
  <c r="C9" i="12"/>
  <c r="Q9" i="12" s="1"/>
  <c r="Y8" i="12"/>
  <c r="X8" i="12"/>
  <c r="Q8" i="12"/>
  <c r="P8" i="12"/>
  <c r="K8" i="12"/>
  <c r="J8" i="12"/>
  <c r="Y7" i="12"/>
  <c r="X7" i="12"/>
  <c r="Q7" i="12"/>
  <c r="P7" i="12"/>
  <c r="K7" i="12"/>
  <c r="J7" i="12"/>
  <c r="Y6" i="12"/>
  <c r="P6" i="12"/>
  <c r="J6" i="12"/>
  <c r="C6" i="12"/>
  <c r="Q6" i="12" s="1"/>
  <c r="Y5" i="12"/>
  <c r="P5" i="12"/>
  <c r="J5" i="12"/>
  <c r="F5" i="12"/>
  <c r="X12" i="27"/>
  <c r="W12" i="27"/>
  <c r="X11" i="27"/>
  <c r="W11" i="27"/>
  <c r="X10" i="27"/>
  <c r="W10" i="27"/>
  <c r="W9" i="27" s="1"/>
  <c r="V9" i="27"/>
  <c r="N9" i="27"/>
  <c r="M9" i="27"/>
  <c r="L9" i="27"/>
  <c r="H9" i="27"/>
  <c r="G9" i="27"/>
  <c r="F9" i="27"/>
  <c r="B9" i="27"/>
  <c r="B5" i="27"/>
  <c r="B11" i="11"/>
  <c r="C10" i="29"/>
  <c r="C14" i="29" s="1"/>
  <c r="Z20" i="28"/>
  <c r="Y20" i="28"/>
  <c r="Z19" i="28"/>
  <c r="Y19" i="28"/>
  <c r="Z18" i="28"/>
  <c r="Y18" i="28"/>
  <c r="Y17" i="28"/>
  <c r="X17" i="28"/>
  <c r="P17" i="28"/>
  <c r="O17" i="28"/>
  <c r="N17" i="28"/>
  <c r="J17" i="28"/>
  <c r="I17" i="28"/>
  <c r="H17" i="28"/>
  <c r="D17" i="28"/>
  <c r="B17" i="28" s="1"/>
  <c r="C17" i="28"/>
  <c r="B16" i="28"/>
  <c r="B15" i="28"/>
  <c r="B14" i="28"/>
  <c r="B13" i="28"/>
  <c r="Z12" i="28"/>
  <c r="Y12" i="28"/>
  <c r="R12" i="28"/>
  <c r="Q12" i="28"/>
  <c r="L12" i="28"/>
  <c r="K12" i="28"/>
  <c r="G12" i="28"/>
  <c r="B12" i="28"/>
  <c r="B11" i="28"/>
  <c r="B10" i="28"/>
  <c r="B9" i="28"/>
  <c r="B8" i="28"/>
  <c r="B7" i="28"/>
  <c r="B6" i="28"/>
  <c r="Y16" i="9"/>
  <c r="X16" i="9"/>
  <c r="Y15" i="9"/>
  <c r="X15" i="9"/>
  <c r="Y14" i="9"/>
  <c r="X14" i="9"/>
  <c r="X13" i="9" s="1"/>
  <c r="W13" i="9"/>
  <c r="O13" i="9"/>
  <c r="N13" i="9"/>
  <c r="M13" i="9"/>
  <c r="I13" i="9"/>
  <c r="H13" i="9"/>
  <c r="G13" i="9"/>
  <c r="Y12" i="9"/>
  <c r="X12" i="9"/>
  <c r="Q12" i="9"/>
  <c r="P12" i="9"/>
  <c r="K12" i="9"/>
  <c r="J12" i="9"/>
  <c r="Y11" i="9"/>
  <c r="X11" i="9"/>
  <c r="Q11" i="9"/>
  <c r="P11" i="9"/>
  <c r="K11" i="9"/>
  <c r="J11" i="9"/>
  <c r="Y10" i="9"/>
  <c r="X10" i="9"/>
  <c r="Q10" i="9"/>
  <c r="P10" i="9"/>
  <c r="K10" i="9"/>
  <c r="J10" i="9"/>
  <c r="Y9" i="9"/>
  <c r="X9" i="9"/>
  <c r="Q9" i="9"/>
  <c r="P9" i="9"/>
  <c r="K9" i="9"/>
  <c r="J9" i="9"/>
  <c r="F9" i="9"/>
  <c r="Y8" i="9"/>
  <c r="X8" i="9"/>
  <c r="Q8" i="9"/>
  <c r="P8" i="9"/>
  <c r="K8" i="9"/>
  <c r="J8" i="9"/>
  <c r="Y7" i="9"/>
  <c r="X7" i="9"/>
  <c r="Q7" i="9"/>
  <c r="P7" i="9"/>
  <c r="K7" i="9"/>
  <c r="J7" i="9"/>
  <c r="Y6" i="9"/>
  <c r="X6" i="9"/>
  <c r="Q6" i="9"/>
  <c r="P6" i="9"/>
  <c r="K6" i="9"/>
  <c r="J6" i="9"/>
  <c r="Y5" i="9"/>
  <c r="X5" i="9"/>
  <c r="Q5" i="9"/>
  <c r="P5" i="9"/>
  <c r="K5" i="9"/>
  <c r="J5" i="9"/>
  <c r="F5" i="9"/>
  <c r="X17" i="24"/>
  <c r="W17" i="24"/>
  <c r="X16" i="24"/>
  <c r="W16" i="24"/>
  <c r="X15" i="24"/>
  <c r="W15" i="24"/>
  <c r="W14" i="24" s="1"/>
  <c r="V14" i="24"/>
  <c r="N14" i="24"/>
  <c r="M14" i="24"/>
  <c r="L14" i="24"/>
  <c r="H14" i="24"/>
  <c r="G14" i="24"/>
  <c r="F14" i="24"/>
  <c r="B5" i="24"/>
  <c r="B14" i="24" s="1"/>
  <c r="B5" i="7"/>
  <c r="B22" i="7" s="1"/>
  <c r="C33" i="32"/>
  <c r="D21" i="32"/>
  <c r="D33" i="32" s="1"/>
  <c r="E56" i="18"/>
  <c r="D56" i="18"/>
  <c r="C56" i="18"/>
  <c r="E42" i="18"/>
  <c r="D42" i="18"/>
  <c r="C42" i="18"/>
  <c r="C35" i="18"/>
  <c r="C29" i="18"/>
  <c r="C17" i="18"/>
  <c r="C12" i="18"/>
  <c r="C6" i="18"/>
  <c r="AD20" i="17"/>
  <c r="AC20" i="17"/>
  <c r="AD19" i="17"/>
  <c r="AC19" i="17"/>
  <c r="AD18" i="17"/>
  <c r="AC18" i="17"/>
  <c r="AC17" i="17" s="1"/>
  <c r="AB17" i="17"/>
  <c r="T17" i="17"/>
  <c r="S17" i="17"/>
  <c r="R17" i="17"/>
  <c r="N17" i="17"/>
  <c r="M17" i="17"/>
  <c r="L17" i="17"/>
  <c r="H17" i="17"/>
  <c r="G17" i="17"/>
  <c r="F17" i="17" s="1"/>
  <c r="E17" i="17"/>
  <c r="C17" i="17" s="1"/>
  <c r="D17" i="17"/>
  <c r="B17" i="17"/>
  <c r="F16" i="17"/>
  <c r="C16" i="17"/>
  <c r="F15" i="17"/>
  <c r="C15" i="17"/>
  <c r="F14" i="17"/>
  <c r="C14" i="17"/>
  <c r="F13" i="17"/>
  <c r="C13" i="17"/>
  <c r="AD12" i="17"/>
  <c r="AC12" i="17"/>
  <c r="V12" i="17"/>
  <c r="U12" i="17"/>
  <c r="F12" i="17"/>
  <c r="C12" i="17"/>
  <c r="F11" i="17"/>
  <c r="C11" i="17"/>
  <c r="F10" i="17"/>
  <c r="C10" i="17"/>
  <c r="F9" i="17"/>
  <c r="C9" i="17"/>
  <c r="F8" i="17"/>
  <c r="C8" i="17"/>
  <c r="F7" i="17"/>
  <c r="C7" i="17"/>
  <c r="F6" i="17"/>
  <c r="C6" i="17"/>
  <c r="C53" i="6"/>
  <c r="C41" i="6"/>
  <c r="C14" i="6"/>
  <c r="C7" i="6"/>
  <c r="C5" i="6" s="1"/>
  <c r="C61" i="6" s="1"/>
  <c r="Y16" i="5"/>
  <c r="X16" i="5"/>
  <c r="Y15" i="5"/>
  <c r="X15" i="5"/>
  <c r="Y14" i="5"/>
  <c r="X14" i="5"/>
  <c r="X13" i="5"/>
  <c r="W13" i="5"/>
  <c r="O13" i="5"/>
  <c r="N13" i="5"/>
  <c r="M13" i="5"/>
  <c r="I13" i="5"/>
  <c r="H13" i="5"/>
  <c r="G13" i="5"/>
  <c r="Y12" i="5"/>
  <c r="X12" i="5"/>
  <c r="Q12" i="5"/>
  <c r="P12" i="5"/>
  <c r="K12" i="5"/>
  <c r="J12" i="5"/>
  <c r="Y11" i="5"/>
  <c r="X11" i="5"/>
  <c r="Q11" i="5"/>
  <c r="P11" i="5"/>
  <c r="K11" i="5"/>
  <c r="J11" i="5"/>
  <c r="Y10" i="5"/>
  <c r="X10" i="5"/>
  <c r="Q10" i="5"/>
  <c r="P10" i="5"/>
  <c r="K10" i="5"/>
  <c r="J10" i="5"/>
  <c r="Y9" i="5"/>
  <c r="X9" i="5"/>
  <c r="Q9" i="5"/>
  <c r="P9" i="5"/>
  <c r="K9" i="5"/>
  <c r="J9" i="5"/>
  <c r="F9" i="5"/>
  <c r="Y8" i="5"/>
  <c r="X8" i="5"/>
  <c r="Q8" i="5"/>
  <c r="P8" i="5"/>
  <c r="K8" i="5"/>
  <c r="J8" i="5"/>
  <c r="Y7" i="5"/>
  <c r="X7" i="5"/>
  <c r="Q7" i="5"/>
  <c r="P7" i="5"/>
  <c r="K7" i="5"/>
  <c r="J7" i="5"/>
  <c r="Y6" i="5"/>
  <c r="X6" i="5"/>
  <c r="Q6" i="5"/>
  <c r="P6" i="5"/>
  <c r="K6" i="5"/>
  <c r="J6" i="5"/>
  <c r="Y5" i="5"/>
  <c r="X5" i="5"/>
  <c r="Q5" i="5"/>
  <c r="P5" i="5"/>
  <c r="K5" i="5"/>
  <c r="J5" i="5"/>
  <c r="F5" i="5"/>
  <c r="X38" i="26"/>
  <c r="W38" i="26"/>
  <c r="X37" i="26"/>
  <c r="W37" i="26"/>
  <c r="X36" i="26"/>
  <c r="W36" i="26"/>
  <c r="W35" i="26"/>
  <c r="V35" i="26"/>
  <c r="N35" i="26"/>
  <c r="M35" i="26"/>
  <c r="L35" i="26"/>
  <c r="H35" i="26"/>
  <c r="G35" i="26"/>
  <c r="F35" i="26"/>
  <c r="X34" i="26"/>
  <c r="W34" i="26"/>
  <c r="P34" i="26"/>
  <c r="O34" i="26"/>
  <c r="J34" i="26"/>
  <c r="I34" i="26"/>
  <c r="X33" i="26"/>
  <c r="W33" i="26"/>
  <c r="P33" i="26"/>
  <c r="O33" i="26"/>
  <c r="J33" i="26"/>
  <c r="I33" i="26"/>
  <c r="X32" i="26"/>
  <c r="W32" i="26"/>
  <c r="P32" i="26"/>
  <c r="O32" i="26"/>
  <c r="J32" i="26"/>
  <c r="I32" i="26"/>
  <c r="B31" i="26"/>
  <c r="X30" i="26"/>
  <c r="W30" i="26"/>
  <c r="P30" i="26"/>
  <c r="O30" i="26"/>
  <c r="J30" i="26"/>
  <c r="I30" i="26"/>
  <c r="X29" i="26"/>
  <c r="O29" i="26"/>
  <c r="I29" i="26"/>
  <c r="E29" i="26"/>
  <c r="B29" i="26"/>
  <c r="J29" i="26" s="1"/>
  <c r="X7" i="26"/>
  <c r="W7" i="26"/>
  <c r="P7" i="26"/>
  <c r="O7" i="26"/>
  <c r="J7" i="26"/>
  <c r="I7" i="26"/>
  <c r="X6" i="26"/>
  <c r="W6" i="26"/>
  <c r="P6" i="26"/>
  <c r="O6" i="26"/>
  <c r="J6" i="26"/>
  <c r="I6" i="26"/>
  <c r="X5" i="26"/>
  <c r="O5" i="26"/>
  <c r="I5" i="26"/>
  <c r="E5" i="26"/>
  <c r="B5" i="26"/>
  <c r="J5" i="26" s="1"/>
  <c r="B5" i="4"/>
  <c r="B17" i="4" s="1"/>
  <c r="X6" i="12" l="1"/>
  <c r="X6" i="14"/>
  <c r="K11" i="14"/>
  <c r="C5" i="12"/>
  <c r="K6" i="12"/>
  <c r="X9" i="12"/>
  <c r="Q5" i="14"/>
  <c r="X11" i="14"/>
  <c r="W29" i="26"/>
  <c r="C5" i="13"/>
  <c r="B8" i="34"/>
  <c r="B6" i="34"/>
  <c r="P5" i="26"/>
  <c r="P29" i="26"/>
  <c r="B35" i="26"/>
  <c r="X5" i="12"/>
  <c r="C14" i="12"/>
  <c r="X5" i="14"/>
  <c r="Q16" i="14"/>
  <c r="B7" i="34"/>
  <c r="X16" i="14"/>
  <c r="Q20" i="14"/>
  <c r="W5" i="26"/>
  <c r="K5" i="12" l="1"/>
  <c r="Q5" i="12"/>
</calcChain>
</file>

<file path=xl/sharedStrings.xml><?xml version="1.0" encoding="utf-8"?>
<sst xmlns="http://schemas.openxmlformats.org/spreadsheetml/2006/main" count="2318" uniqueCount="1638">
  <si>
    <r>
      <rPr>
        <sz val="11"/>
        <rFont val="黑体"/>
        <family val="3"/>
        <charset val="134"/>
      </rPr>
      <t>附表</t>
    </r>
    <r>
      <rPr>
        <sz val="11"/>
        <rFont val="Times New Roman"/>
        <family val="1"/>
      </rPr>
      <t>1-1</t>
    </r>
  </si>
  <si>
    <t>一般公共预算收入表</t>
  </si>
  <si>
    <r>
      <rPr>
        <sz val="12"/>
        <rFont val="方正仿宋_GBK"/>
        <family val="4"/>
        <charset val="134"/>
      </rPr>
      <t>单位：万元</t>
    </r>
  </si>
  <si>
    <t>项目</t>
  </si>
  <si>
    <r>
      <rPr>
        <b/>
        <sz val="11"/>
        <rFont val="方正书宋_GBK"/>
        <charset val="134"/>
      </rPr>
      <t>预算数</t>
    </r>
  </si>
  <si>
    <t>一、市本级收入</t>
  </si>
  <si>
    <t xml:space="preserve">    1、专项收入</t>
  </si>
  <si>
    <t xml:space="preserve">    2、行政事业性收费收入</t>
  </si>
  <si>
    <t xml:space="preserve">    3、罚没收入</t>
  </si>
  <si>
    <t xml:space="preserve">    4、国有资本经营收入</t>
  </si>
  <si>
    <t xml:space="preserve">    5、国有资源（资产）有偿使用收入</t>
  </si>
  <si>
    <t xml:space="preserve">    6、政府住房基金收入</t>
  </si>
  <si>
    <t xml:space="preserve">    7、其他收入</t>
  </si>
  <si>
    <t>二、上级补助收入</t>
  </si>
  <si>
    <t>三、下级上解收入</t>
  </si>
  <si>
    <t>四、调入预算稳定调节基金</t>
  </si>
  <si>
    <t>五、调入资金</t>
  </si>
  <si>
    <r>
      <rPr>
        <b/>
        <sz val="11"/>
        <rFont val="方正仿宋_GBK"/>
        <family val="4"/>
        <charset val="134"/>
      </rPr>
      <t>合计</t>
    </r>
  </si>
  <si>
    <r>
      <rPr>
        <sz val="11"/>
        <rFont val="黑体"/>
        <family val="3"/>
        <charset val="134"/>
      </rPr>
      <t>附表</t>
    </r>
    <r>
      <rPr>
        <sz val="11"/>
        <rFont val="Times New Roman"/>
        <family val="1"/>
      </rPr>
      <t>1-2</t>
    </r>
  </si>
  <si>
    <t>一般公共预算支出表</t>
  </si>
  <si>
    <r>
      <rPr>
        <sz val="11"/>
        <rFont val="方正仿宋_GBK"/>
        <family val="4"/>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</si>
  <si>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</si>
  <si>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</si>
  <si>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</si>
  <si>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</si>
  <si>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</si>
  <si>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family val="4"/>
        <charset val="134"/>
      </rPr>
      <t>一般公共服务支出类合计</t>
    </r>
  </si>
  <si>
    <t xml:space="preserve">    1.一般公共服务支出</t>
  </si>
  <si>
    <t>20101</t>
  </si>
  <si>
    <r>
      <rPr>
        <sz val="11"/>
        <rFont val="Times New Roman"/>
        <family val="1"/>
      </rPr>
      <t xml:space="preserve"> </t>
    </r>
    <r>
      <rPr>
        <sz val="11"/>
        <rFont val="方正仿宋_GBK"/>
        <family val="4"/>
        <charset val="134"/>
      </rPr>
      <t>人大事务款合计</t>
    </r>
  </si>
  <si>
    <t xml:space="preserve">    2.国防支出</t>
  </si>
  <si>
    <t>2010101</t>
  </si>
  <si>
    <r>
      <rPr>
        <sz val="11"/>
        <rFont val="Times New Roman"/>
        <family val="1"/>
      </rPr>
      <t xml:space="preserve">  </t>
    </r>
    <r>
      <rPr>
        <sz val="11"/>
        <rFont val="方正仿宋_GBK"/>
        <family val="4"/>
        <charset val="134"/>
      </rPr>
      <t>行政运行项合计</t>
    </r>
  </si>
  <si>
    <t xml:space="preserve">    3.公共安全支出</t>
  </si>
  <si>
    <t xml:space="preserve">    4.教育支出</t>
  </si>
  <si>
    <t xml:space="preserve">    5.科学技术支出</t>
  </si>
  <si>
    <t xml:space="preserve">    6.文化体育与传媒支出</t>
  </si>
  <si>
    <t xml:space="preserve">    7.社会保障和就业支出</t>
  </si>
  <si>
    <t xml:space="preserve">    8.医疗卫生与计划生育支出</t>
  </si>
  <si>
    <t xml:space="preserve">    9.节能环保支出</t>
  </si>
  <si>
    <t xml:space="preserve">    10.城乡社区支出</t>
  </si>
  <si>
    <t xml:space="preserve">    11.农林水支出</t>
  </si>
  <si>
    <t xml:space="preserve">    12.交通运输支出</t>
  </si>
  <si>
    <t xml:space="preserve">    13.资源勘探信息等支出</t>
  </si>
  <si>
    <t xml:space="preserve">    14.商业服务业等支出</t>
  </si>
  <si>
    <t xml:space="preserve">    15.金融支出</t>
  </si>
  <si>
    <t xml:space="preserve">    16.援助其他地区支出</t>
  </si>
  <si>
    <t xml:space="preserve">    17.国土海洋气象等支出</t>
  </si>
  <si>
    <t xml:space="preserve">    18.住房保障支出</t>
  </si>
  <si>
    <t xml:space="preserve">    19.粮油物资储备支出</t>
  </si>
  <si>
    <t xml:space="preserve">    20.预备费</t>
  </si>
  <si>
    <t xml:space="preserve">    21.其他支出</t>
  </si>
  <si>
    <t xml:space="preserve">    22.债务还本支出</t>
  </si>
  <si>
    <t xml:space="preserve">    23.债务付息支出</t>
  </si>
  <si>
    <t>二、对下税收返还和转移支付</t>
  </si>
  <si>
    <t>1.税收返还</t>
  </si>
  <si>
    <t>2.转移支付</t>
  </si>
  <si>
    <t xml:space="preserve">   其中：一般性转移支付</t>
  </si>
  <si>
    <t xml:space="preserve">  专项转移支付</t>
  </si>
  <si>
    <t>三、上解上级支出</t>
  </si>
  <si>
    <t>2010199</t>
  </si>
  <si>
    <r>
      <rPr>
        <sz val="11"/>
        <rFont val="Times New Roman"/>
        <family val="1"/>
      </rPr>
      <t xml:space="preserve">  </t>
    </r>
    <r>
      <rPr>
        <sz val="11"/>
        <rFont val="方正仿宋_GBK"/>
        <family val="4"/>
        <charset val="134"/>
      </rPr>
      <t>其他人大事务支出项合计</t>
    </r>
  </si>
  <si>
    <t>合计</t>
  </si>
  <si>
    <t>232</t>
  </si>
  <si>
    <r>
      <rPr>
        <sz val="9"/>
        <rFont val="宋体"/>
        <family val="3"/>
        <charset val="134"/>
      </rPr>
      <t>债务付息支出类合计</t>
    </r>
  </si>
  <si>
    <t>23203</t>
  </si>
  <si>
    <r>
      <rPr>
        <sz val="9"/>
        <rFont val="Times New Roman"/>
        <family val="1"/>
      </rPr>
      <t xml:space="preserve"> </t>
    </r>
    <r>
      <rPr>
        <sz val="9"/>
        <rFont val="宋体"/>
        <family val="3"/>
        <charset val="134"/>
      </rPr>
      <t>地方政府一般债务付息支出款合计</t>
    </r>
  </si>
  <si>
    <t>2320301</t>
  </si>
  <si>
    <r>
      <rPr>
        <sz val="9"/>
        <rFont val="Times New Roman"/>
        <family val="1"/>
      </rPr>
      <t xml:space="preserve">  </t>
    </r>
    <r>
      <rPr>
        <sz val="9"/>
        <rFont val="宋体"/>
        <family val="3"/>
        <charset val="134"/>
      </rPr>
      <t>地方政府一般债券付息支出项合计</t>
    </r>
  </si>
  <si>
    <r>
      <rPr>
        <sz val="11"/>
        <rFont val="黑体"/>
        <family val="3"/>
        <charset val="134"/>
      </rPr>
      <t>附表</t>
    </r>
    <r>
      <rPr>
        <sz val="11"/>
        <rFont val="Times New Roman"/>
        <family val="1"/>
      </rPr>
      <t>1-3</t>
    </r>
  </si>
  <si>
    <t>一般公共预算本级支出表</t>
  </si>
  <si>
    <r>
      <rPr>
        <b/>
        <sz val="11"/>
        <rFont val="方正书宋_GBK"/>
        <charset val="134"/>
      </rPr>
      <t>科目编码</t>
    </r>
  </si>
  <si>
    <r>
      <rPr>
        <b/>
        <sz val="11"/>
        <rFont val="方正书宋_GBK"/>
        <charset val="134"/>
      </rPr>
      <t>科目名称</t>
    </r>
  </si>
  <si>
    <t>一般公共服务支出</t>
  </si>
  <si>
    <r>
      <rPr>
        <sz val="12"/>
        <rFont val="方正仿宋_GBK"/>
        <family val="4"/>
        <charset val="134"/>
      </rPr>
      <t>一般公共服务支出类合计</t>
    </r>
  </si>
  <si>
    <t>人大事务</t>
  </si>
  <si>
    <r>
      <rPr>
        <sz val="12"/>
        <rFont val="Times New Roman"/>
        <family val="1"/>
      </rPr>
      <t xml:space="preserve"> </t>
    </r>
    <r>
      <rPr>
        <sz val="12"/>
        <rFont val="方正仿宋_GBK"/>
        <family val="4"/>
        <charset val="134"/>
      </rPr>
      <t>人大事务款合计</t>
    </r>
  </si>
  <si>
    <t>行政运行</t>
  </si>
  <si>
    <r>
      <rPr>
        <sz val="12"/>
        <rFont val="Times New Roman"/>
        <family val="1"/>
      </rPr>
      <t xml:space="preserve">  </t>
    </r>
    <r>
      <rPr>
        <sz val="12"/>
        <rFont val="方正仿宋_GBK"/>
        <family val="4"/>
        <charset val="134"/>
      </rPr>
      <t>行政运行项合计</t>
    </r>
  </si>
  <si>
    <t>2010102</t>
  </si>
  <si>
    <t>一般行政管理事务</t>
  </si>
  <si>
    <r>
      <rPr>
        <sz val="12"/>
        <rFont val="Times New Roman"/>
        <family val="1"/>
      </rPr>
      <t xml:space="preserve">  </t>
    </r>
    <r>
      <rPr>
        <sz val="12"/>
        <rFont val="方正仿宋_GBK"/>
        <family val="4"/>
        <charset val="134"/>
      </rPr>
      <t>其他人大事务支出项合计</t>
    </r>
  </si>
  <si>
    <t>2010103</t>
  </si>
  <si>
    <t>机关服务</t>
  </si>
  <si>
    <t>2010104</t>
  </si>
  <si>
    <t>人大会议</t>
  </si>
  <si>
    <t>2010105</t>
  </si>
  <si>
    <t>人大立法</t>
  </si>
  <si>
    <t>2010106</t>
  </si>
  <si>
    <t>人大监督</t>
  </si>
  <si>
    <t>2010108</t>
  </si>
  <si>
    <t>代表工作</t>
  </si>
  <si>
    <t>2010109</t>
  </si>
  <si>
    <t>人大信访工作</t>
  </si>
  <si>
    <r>
      <rPr>
        <sz val="12"/>
        <rFont val="宋体"/>
        <family val="3"/>
        <charset val="134"/>
      </rPr>
      <t>债务付息支出类合计</t>
    </r>
  </si>
  <si>
    <t>2010150</t>
  </si>
  <si>
    <t>事业运行</t>
  </si>
  <si>
    <r>
      <rPr>
        <sz val="12"/>
        <rFont val="Times New Roman"/>
        <family val="1"/>
      </rPr>
      <t xml:space="preserve"> </t>
    </r>
    <r>
      <rPr>
        <sz val="12"/>
        <rFont val="宋体"/>
        <family val="3"/>
        <charset val="134"/>
      </rPr>
      <t>地方政府一般债务付息支出款合计</t>
    </r>
  </si>
  <si>
    <t>其他人大事务支出</t>
  </si>
  <si>
    <r>
      <rPr>
        <sz val="12"/>
        <rFont val="Times New Roman"/>
        <family val="1"/>
      </rPr>
      <t xml:space="preserve">  </t>
    </r>
    <r>
      <rPr>
        <sz val="12"/>
        <rFont val="宋体"/>
        <family val="3"/>
        <charset val="134"/>
      </rPr>
      <t>地方政府一般债券付息支出项合计</t>
    </r>
  </si>
  <si>
    <t>20102</t>
  </si>
  <si>
    <t>政协事务</t>
  </si>
  <si>
    <t>2010201</t>
  </si>
  <si>
    <t>2010202</t>
  </si>
  <si>
    <t>2010203</t>
  </si>
  <si>
    <t>2010204</t>
  </si>
  <si>
    <t>政协会议</t>
  </si>
  <si>
    <t>2010205</t>
  </si>
  <si>
    <t>委员视察</t>
  </si>
  <si>
    <t>2010206</t>
  </si>
  <si>
    <t>参政议政</t>
  </si>
  <si>
    <t>2010250</t>
  </si>
  <si>
    <t>20103</t>
  </si>
  <si>
    <t>政府办公厅（室）及相关机构事务</t>
  </si>
  <si>
    <t>2010301</t>
  </si>
  <si>
    <t>2010302</t>
  </si>
  <si>
    <t>2010306</t>
  </si>
  <si>
    <t>政务公开审批</t>
  </si>
  <si>
    <t>2010307</t>
  </si>
  <si>
    <t>法制建设</t>
  </si>
  <si>
    <t>2010350</t>
  </si>
  <si>
    <t>2010399</t>
  </si>
  <si>
    <t>其他政府办公厅（室）及相关机构事务支出</t>
  </si>
  <si>
    <t>20104</t>
  </si>
  <si>
    <t>发展与改革事务</t>
  </si>
  <si>
    <t>2010401</t>
  </si>
  <si>
    <t>2010402</t>
  </si>
  <si>
    <t>2010407</t>
  </si>
  <si>
    <t>经济体制改革研究</t>
  </si>
  <si>
    <t>2010408</t>
  </si>
  <si>
    <t>物价管理</t>
  </si>
  <si>
    <t>2010450</t>
  </si>
  <si>
    <t>2010499</t>
  </si>
  <si>
    <t>其他发展与改革事务支出</t>
  </si>
  <si>
    <t>20105</t>
  </si>
  <si>
    <t>统计信息事务</t>
  </si>
  <si>
    <t>2010501</t>
  </si>
  <si>
    <t>2010502</t>
  </si>
  <si>
    <t>2010505</t>
  </si>
  <si>
    <t>专项统计业务</t>
  </si>
  <si>
    <t>2010507</t>
  </si>
  <si>
    <t>专项普查活动</t>
  </si>
  <si>
    <t>2010550</t>
  </si>
  <si>
    <t>20106</t>
  </si>
  <si>
    <t>财政事务</t>
  </si>
  <si>
    <t>2010601</t>
  </si>
  <si>
    <t>2010602</t>
  </si>
  <si>
    <t>2010604</t>
  </si>
  <si>
    <t>预算改革业务</t>
  </si>
  <si>
    <t>2010605</t>
  </si>
  <si>
    <t>财政国库业务</t>
  </si>
  <si>
    <t>2010607</t>
  </si>
  <si>
    <t>信息化建设</t>
  </si>
  <si>
    <t>2010650</t>
  </si>
  <si>
    <t>2010699</t>
  </si>
  <si>
    <t>其他财政事务支出</t>
  </si>
  <si>
    <t>20107</t>
  </si>
  <si>
    <t>税收事务</t>
  </si>
  <si>
    <t>2010799</t>
  </si>
  <si>
    <t>其他税收事务支出</t>
  </si>
  <si>
    <t>20108</t>
  </si>
  <si>
    <t>审计事务</t>
  </si>
  <si>
    <t>2010801</t>
  </si>
  <si>
    <t>2010804</t>
  </si>
  <si>
    <t>审计业务</t>
  </si>
  <si>
    <t>2010806</t>
  </si>
  <si>
    <t>2010850</t>
  </si>
  <si>
    <t>20110</t>
  </si>
  <si>
    <t>人力资源事务</t>
  </si>
  <si>
    <t>2011001</t>
  </si>
  <si>
    <t>2011002</t>
  </si>
  <si>
    <t>2011006</t>
  </si>
  <si>
    <t>军队转业干部安置</t>
  </si>
  <si>
    <t>2011008</t>
  </si>
  <si>
    <t>引进人才费用</t>
  </si>
  <si>
    <t>2011009</t>
  </si>
  <si>
    <t>公务员考核</t>
  </si>
  <si>
    <t>2011010</t>
  </si>
  <si>
    <t>公务员履职能力提升</t>
  </si>
  <si>
    <t>2011011</t>
  </si>
  <si>
    <t>公务员招考</t>
  </si>
  <si>
    <t>2011050</t>
  </si>
  <si>
    <t>2011099</t>
  </si>
  <si>
    <t>其他人力资源事务支出</t>
  </si>
  <si>
    <t>20111</t>
  </si>
  <si>
    <t>纪检监察事务</t>
  </si>
  <si>
    <t>2011101</t>
  </si>
  <si>
    <t>2011102</t>
  </si>
  <si>
    <t>2011104</t>
  </si>
  <si>
    <t>大案要案查处</t>
  </si>
  <si>
    <t>2011150</t>
  </si>
  <si>
    <t>2011199</t>
  </si>
  <si>
    <t>其他纪检监察事务支出</t>
  </si>
  <si>
    <t>20113</t>
  </si>
  <si>
    <t>商贸事务</t>
  </si>
  <si>
    <t>2011301</t>
  </si>
  <si>
    <t>2011302</t>
  </si>
  <si>
    <t>2011304</t>
  </si>
  <si>
    <t>对外贸易管理</t>
  </si>
  <si>
    <t>2011308</t>
  </si>
  <si>
    <t>招商引资</t>
  </si>
  <si>
    <t>2011350</t>
  </si>
  <si>
    <t>20115</t>
  </si>
  <si>
    <t>工商行政管理事务</t>
  </si>
  <si>
    <t>2011501</t>
  </si>
  <si>
    <t>2011502</t>
  </si>
  <si>
    <t>2011504</t>
  </si>
  <si>
    <t>工商行政管理专项</t>
  </si>
  <si>
    <t>2011505</t>
  </si>
  <si>
    <t>执法办案专项</t>
  </si>
  <si>
    <t>2011506</t>
  </si>
  <si>
    <t>消费者权益保护</t>
  </si>
  <si>
    <t>2011507</t>
  </si>
  <si>
    <t>2011550</t>
  </si>
  <si>
    <t>20117</t>
  </si>
  <si>
    <t>质量技术监督与检验检疫事务</t>
  </si>
  <si>
    <t>2011701</t>
  </si>
  <si>
    <t>2011706</t>
  </si>
  <si>
    <t>质量技术监督行政执法及业务管理</t>
  </si>
  <si>
    <t>2011707</t>
  </si>
  <si>
    <t>质量技术监督技术支持</t>
  </si>
  <si>
    <t>2011709</t>
  </si>
  <si>
    <t>标准化管理</t>
  </si>
  <si>
    <t>2011750</t>
  </si>
  <si>
    <t>20123</t>
  </si>
  <si>
    <t>民族事务</t>
  </si>
  <si>
    <t>2012301</t>
  </si>
  <si>
    <t>2012302</t>
  </si>
  <si>
    <t>2012304</t>
  </si>
  <si>
    <t>民族工作专项</t>
  </si>
  <si>
    <t>20125</t>
  </si>
  <si>
    <t>港澳台侨事务</t>
  </si>
  <si>
    <t>2012501</t>
  </si>
  <si>
    <t>2012505</t>
  </si>
  <si>
    <t>台湾事务</t>
  </si>
  <si>
    <t>20126</t>
  </si>
  <si>
    <t>档案事务</t>
  </si>
  <si>
    <t>2012601</t>
  </si>
  <si>
    <t>2012604</t>
  </si>
  <si>
    <t>档案馆</t>
  </si>
  <si>
    <t>20128</t>
  </si>
  <si>
    <t>民主党派及工商联事务</t>
  </si>
  <si>
    <t>2012801</t>
  </si>
  <si>
    <t>2012802</t>
  </si>
  <si>
    <t>2012899</t>
  </si>
  <si>
    <t>其他民主党派及工商联事务支出</t>
  </si>
  <si>
    <t>20129</t>
  </si>
  <si>
    <t>群众团体事务</t>
  </si>
  <si>
    <t>2012901</t>
  </si>
  <si>
    <t>2012902</t>
  </si>
  <si>
    <t>2012950</t>
  </si>
  <si>
    <t>2012999</t>
  </si>
  <si>
    <t>其他群众团体事务支出</t>
  </si>
  <si>
    <t>20131</t>
  </si>
  <si>
    <t>党委办公厅（室）及相关机构事务</t>
  </si>
  <si>
    <t>2013101</t>
  </si>
  <si>
    <t>2013102</t>
  </si>
  <si>
    <t>2013105</t>
  </si>
  <si>
    <t>专项业务</t>
  </si>
  <si>
    <t>2013150</t>
  </si>
  <si>
    <t>2013199</t>
  </si>
  <si>
    <t>其他党委办公厅（室）及相关机构事务支出</t>
  </si>
  <si>
    <t>20132</t>
  </si>
  <si>
    <t>组织事务</t>
  </si>
  <si>
    <t>2013201</t>
  </si>
  <si>
    <t>2013202</t>
  </si>
  <si>
    <t>2013250</t>
  </si>
  <si>
    <t>2013299</t>
  </si>
  <si>
    <t>其他组织事务支出</t>
  </si>
  <si>
    <t>20133</t>
  </si>
  <si>
    <t>宣传事务</t>
  </si>
  <si>
    <t>2013301</t>
  </si>
  <si>
    <t>2013350</t>
  </si>
  <si>
    <t>2013399</t>
  </si>
  <si>
    <t>其他宣传事务支出</t>
  </si>
  <si>
    <t>20134</t>
  </si>
  <si>
    <t>统战事务</t>
  </si>
  <si>
    <t>2013401</t>
  </si>
  <si>
    <t>2013402</t>
  </si>
  <si>
    <t>20136</t>
  </si>
  <si>
    <t>其他共产党事务支出</t>
  </si>
  <si>
    <t>2013601</t>
  </si>
  <si>
    <t>2013699</t>
  </si>
  <si>
    <t>20199</t>
  </si>
  <si>
    <t>其他一般公共服务支出</t>
  </si>
  <si>
    <t>2019999</t>
  </si>
  <si>
    <t>203</t>
  </si>
  <si>
    <t>国防支出</t>
  </si>
  <si>
    <t>20306</t>
  </si>
  <si>
    <t>国防动员</t>
  </si>
  <si>
    <t>2030601</t>
  </si>
  <si>
    <t>兵役征集</t>
  </si>
  <si>
    <t>2030603</t>
  </si>
  <si>
    <t>人民防空</t>
  </si>
  <si>
    <t>2030606</t>
  </si>
  <si>
    <t>预备役部队</t>
  </si>
  <si>
    <t>2030607</t>
  </si>
  <si>
    <t>民兵</t>
  </si>
  <si>
    <t>2030699</t>
  </si>
  <si>
    <t>其他国防动员支出</t>
  </si>
  <si>
    <t>204</t>
  </si>
  <si>
    <t>公共安全支出</t>
  </si>
  <si>
    <t>20401</t>
  </si>
  <si>
    <t>武装警察</t>
  </si>
  <si>
    <t>2040101</t>
  </si>
  <si>
    <t>内卫</t>
  </si>
  <si>
    <t>2040102</t>
  </si>
  <si>
    <t>边防</t>
  </si>
  <si>
    <t>2040104</t>
  </si>
  <si>
    <t>警卫</t>
  </si>
  <si>
    <t>2040106</t>
  </si>
  <si>
    <t>森林</t>
  </si>
  <si>
    <t>2040107</t>
  </si>
  <si>
    <t>水电</t>
  </si>
  <si>
    <t>20402</t>
  </si>
  <si>
    <t>公安</t>
  </si>
  <si>
    <t>2040201</t>
  </si>
  <si>
    <t>2040204</t>
  </si>
  <si>
    <t>治安管理</t>
  </si>
  <si>
    <t>2040205</t>
  </si>
  <si>
    <t>国内安全保卫</t>
  </si>
  <si>
    <t>2040206</t>
  </si>
  <si>
    <t>刑事侦查</t>
  </si>
  <si>
    <t>2040209</t>
  </si>
  <si>
    <t>行动技术管理</t>
  </si>
  <si>
    <t>2040211</t>
  </si>
  <si>
    <t>禁毒管理</t>
  </si>
  <si>
    <t>2040212</t>
  </si>
  <si>
    <t>道路交通管理</t>
  </si>
  <si>
    <t>2040213</t>
  </si>
  <si>
    <t>网络侦控管理</t>
  </si>
  <si>
    <t>2040217</t>
  </si>
  <si>
    <t>拘押收教场所管理</t>
  </si>
  <si>
    <t>2040219</t>
  </si>
  <si>
    <t>2040250</t>
  </si>
  <si>
    <t>2040299</t>
  </si>
  <si>
    <t>其他公安支出</t>
  </si>
  <si>
    <t>20403</t>
  </si>
  <si>
    <t>国家安全</t>
  </si>
  <si>
    <t>2040304</t>
  </si>
  <si>
    <t>安全业务</t>
  </si>
  <si>
    <t>20404</t>
  </si>
  <si>
    <t>检察</t>
  </si>
  <si>
    <t>2040401</t>
  </si>
  <si>
    <t>2040404</t>
  </si>
  <si>
    <t>查办和预防职务犯罪</t>
  </si>
  <si>
    <t>2040499</t>
  </si>
  <si>
    <t>其他检察支出</t>
  </si>
  <si>
    <t>20405</t>
  </si>
  <si>
    <t>法院</t>
  </si>
  <si>
    <t>2040501</t>
  </si>
  <si>
    <t>2040506</t>
  </si>
  <si>
    <t>“两庭”建设</t>
  </si>
  <si>
    <t>2040550</t>
  </si>
  <si>
    <t>20406</t>
  </si>
  <si>
    <t>司法</t>
  </si>
  <si>
    <t>2040601</t>
  </si>
  <si>
    <t>2040604</t>
  </si>
  <si>
    <t>基层司法业务</t>
  </si>
  <si>
    <t>2040605</t>
  </si>
  <si>
    <t>普法宣传</t>
  </si>
  <si>
    <t>2040607</t>
  </si>
  <si>
    <t>法律援助</t>
  </si>
  <si>
    <t>2040608</t>
  </si>
  <si>
    <t>司法统一考试</t>
  </si>
  <si>
    <t>2040610</t>
  </si>
  <si>
    <t>社区矫正</t>
  </si>
  <si>
    <t>2040611</t>
  </si>
  <si>
    <t>司法鉴定</t>
  </si>
  <si>
    <t>2040699</t>
  </si>
  <si>
    <t>其他司法支出</t>
  </si>
  <si>
    <t>20408</t>
  </si>
  <si>
    <t>强制隔离戒毒</t>
  </si>
  <si>
    <t>2040801</t>
  </si>
  <si>
    <t>2040806</t>
  </si>
  <si>
    <t>所政设施建设</t>
  </si>
  <si>
    <t>2040899</t>
  </si>
  <si>
    <t>其他强制隔离戒毒支出</t>
  </si>
  <si>
    <t>20499</t>
  </si>
  <si>
    <t>其他公共安全支出</t>
  </si>
  <si>
    <t>2049901</t>
  </si>
  <si>
    <t>205</t>
  </si>
  <si>
    <t>教育支出</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</si>
  <si>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</si>
  <si>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</si>
  <si>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</si>
  <si>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</si>
  <si>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</si>
  <si>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</si>
  <si>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</si>
  <si>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</si>
  <si>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</si>
  <si>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</si>
  <si>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</si>
  <si>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</si>
  <si>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</si>
  <si>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</si>
  <si>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</si>
  <si>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</si>
  <si>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</si>
  <si>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</si>
  <si>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</si>
  <si>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</si>
  <si>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</si>
  <si>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</si>
  <si>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中专教育</t>
  </si>
  <si>
    <t>2050303</t>
  </si>
  <si>
    <t>技校教育</t>
  </si>
  <si>
    <t>2050304</t>
  </si>
  <si>
    <t>职业高中教育</t>
  </si>
  <si>
    <t>2050305</t>
  </si>
  <si>
    <t>高等职业教育</t>
  </si>
  <si>
    <t>2050399</t>
  </si>
  <si>
    <t>其他职业教育支出</t>
  </si>
  <si>
    <t>20505</t>
  </si>
  <si>
    <t>广播电视教育</t>
  </si>
  <si>
    <t>2050501</t>
  </si>
  <si>
    <t>广播电视学校</t>
  </si>
  <si>
    <t>20507</t>
  </si>
  <si>
    <t>特殊教育</t>
  </si>
  <si>
    <t>2050701</t>
  </si>
  <si>
    <t>特殊学校教育</t>
  </si>
  <si>
    <t>20508</t>
  </si>
  <si>
    <t>进修及培训</t>
  </si>
  <si>
    <t>2050802</t>
  </si>
  <si>
    <t>干部教育</t>
  </si>
  <si>
    <t>2050803</t>
  </si>
  <si>
    <t>培训支出</t>
  </si>
  <si>
    <t>20599</t>
  </si>
  <si>
    <t>其他教育支出</t>
  </si>
  <si>
    <t>2059999</t>
  </si>
  <si>
    <t>206</t>
  </si>
  <si>
    <t>科学技术支出</t>
  </si>
  <si>
    <t>20601</t>
  </si>
  <si>
    <t>科学技术管理事务</t>
  </si>
  <si>
    <t>2060101</t>
  </si>
  <si>
    <t>20603</t>
  </si>
  <si>
    <t>应用研究</t>
  </si>
  <si>
    <t>2060301</t>
  </si>
  <si>
    <t>机构运行</t>
  </si>
  <si>
    <t>20604</t>
  </si>
  <si>
    <t>技术研究与开发</t>
  </si>
  <si>
    <t>2060402</t>
  </si>
  <si>
    <t>应用技术研究与开发</t>
  </si>
  <si>
    <t>2060499</t>
  </si>
  <si>
    <t>其他技术研究与开发支出</t>
  </si>
  <si>
    <t>20605</t>
  </si>
  <si>
    <t>科技条件与服务</t>
  </si>
  <si>
    <t>2060501</t>
  </si>
  <si>
    <t>20606</t>
  </si>
  <si>
    <t>社会科学</t>
  </si>
  <si>
    <t>2060601</t>
  </si>
  <si>
    <t>社会科学研究机构</t>
  </si>
  <si>
    <t>2060699</t>
  </si>
  <si>
    <t>其他社会科学支出</t>
  </si>
  <si>
    <t>20607</t>
  </si>
  <si>
    <t>科学技术普及</t>
  </si>
  <si>
    <t>2060701</t>
  </si>
  <si>
    <t>2060702</t>
  </si>
  <si>
    <t>科普活动</t>
  </si>
  <si>
    <t>2060705</t>
  </si>
  <si>
    <t>科技馆站</t>
  </si>
  <si>
    <t>20699</t>
  </si>
  <si>
    <t>其他科学技术支出</t>
  </si>
  <si>
    <t>2069901</t>
  </si>
  <si>
    <t>科技奖励</t>
  </si>
  <si>
    <t>2069903</t>
  </si>
  <si>
    <t>转制科研机构</t>
  </si>
  <si>
    <t>207</t>
  </si>
  <si>
    <t>文化体育与传媒支出</t>
  </si>
  <si>
    <t>20701</t>
  </si>
  <si>
    <t>文化</t>
  </si>
  <si>
    <t>2070101</t>
  </si>
  <si>
    <t>2070102</t>
  </si>
  <si>
    <t>2070104</t>
  </si>
  <si>
    <t>图书馆</t>
  </si>
  <si>
    <t>2070106</t>
  </si>
  <si>
    <t>艺术表演场所</t>
  </si>
  <si>
    <t>2070107</t>
  </si>
  <si>
    <t>艺术表演团体</t>
  </si>
  <si>
    <t>2070109</t>
  </si>
  <si>
    <t>群众文化</t>
  </si>
  <si>
    <t>2070112</t>
  </si>
  <si>
    <t>文化市场管理</t>
  </si>
  <si>
    <t>2070199</t>
  </si>
  <si>
    <t>其他文化支出</t>
  </si>
  <si>
    <t>20702</t>
  </si>
  <si>
    <t>文物</t>
  </si>
  <si>
    <t>2070201</t>
  </si>
  <si>
    <t>2070204</t>
  </si>
  <si>
    <t>文物保护</t>
  </si>
  <si>
    <t>2070205</t>
  </si>
  <si>
    <t>博物馆</t>
  </si>
  <si>
    <t>2070299</t>
  </si>
  <si>
    <t>其他文物支出</t>
  </si>
  <si>
    <t>20703</t>
  </si>
  <si>
    <t>体育</t>
  </si>
  <si>
    <t>2070301</t>
  </si>
  <si>
    <t>2070305</t>
  </si>
  <si>
    <t>体育竞赛</t>
  </si>
  <si>
    <t>2070307</t>
  </si>
  <si>
    <t>体育场馆</t>
  </si>
  <si>
    <t>2070399</t>
  </si>
  <si>
    <t>其他体育支出</t>
  </si>
  <si>
    <t>20704</t>
  </si>
  <si>
    <t>新闻出版广播影视</t>
  </si>
  <si>
    <t>2070406</t>
  </si>
  <si>
    <t>电影</t>
  </si>
  <si>
    <t>20799</t>
  </si>
  <si>
    <t>其他文化体育与传媒支出</t>
  </si>
  <si>
    <t>2079999</t>
  </si>
  <si>
    <t>208</t>
  </si>
  <si>
    <t>社会保障和就业支出</t>
  </si>
  <si>
    <t>20801</t>
  </si>
  <si>
    <t>人力资源和社会保障管理事务</t>
  </si>
  <si>
    <t>2080101</t>
  </si>
  <si>
    <t>2080102</t>
  </si>
  <si>
    <t>2080104</t>
  </si>
  <si>
    <t>综合业务管理</t>
  </si>
  <si>
    <t>2080105</t>
  </si>
  <si>
    <t>劳动保障监察</t>
  </si>
  <si>
    <t>2080106</t>
  </si>
  <si>
    <t>就业管理事务</t>
  </si>
  <si>
    <t>2080107</t>
  </si>
  <si>
    <t>社会保险业务管理事务</t>
  </si>
  <si>
    <t>2080109</t>
  </si>
  <si>
    <t>社会保险经办机构</t>
  </si>
  <si>
    <t>2080110</t>
  </si>
  <si>
    <t>劳动关系和维权</t>
  </si>
  <si>
    <t>2080111</t>
  </si>
  <si>
    <t>公共就业服务和职业技能鉴定机构</t>
  </si>
  <si>
    <t>2080112</t>
  </si>
  <si>
    <t>劳动人事争议调解仲裁</t>
  </si>
  <si>
    <t>2080199</t>
  </si>
  <si>
    <t>其他人力资源和社会保障管理事务支出</t>
  </si>
  <si>
    <t>20802</t>
  </si>
  <si>
    <t>民政管理事务</t>
  </si>
  <si>
    <t>2080201</t>
  </si>
  <si>
    <t>2080204</t>
  </si>
  <si>
    <t>拥军优属</t>
  </si>
  <si>
    <t>2080205</t>
  </si>
  <si>
    <t>老龄事务</t>
  </si>
  <si>
    <t>2080206</t>
  </si>
  <si>
    <t>民间组织管理</t>
  </si>
  <si>
    <t>2080207</t>
  </si>
  <si>
    <t>行政区划和地名管理</t>
  </si>
  <si>
    <t>2080209</t>
  </si>
  <si>
    <t>部队供应</t>
  </si>
  <si>
    <t>2080299</t>
  </si>
  <si>
    <t>其他民政管理事务支出</t>
  </si>
  <si>
    <t>20805</t>
  </si>
  <si>
    <t>行政事业单位离退休</t>
  </si>
  <si>
    <t>2080504</t>
  </si>
  <si>
    <t>未归口管理的行政单位离退休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</si>
  <si>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</si>
  <si>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</si>
  <si>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</si>
  <si>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</si>
  <si>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</si>
  <si>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</si>
  <si>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</si>
  <si>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</si>
  <si>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</si>
  <si>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</si>
  <si>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</si>
  <si>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</si>
  <si>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2080804</t>
  </si>
  <si>
    <t>优抚事业单位支出</t>
  </si>
  <si>
    <t>2080899</t>
  </si>
  <si>
    <t>其他优抚支出</t>
  </si>
  <si>
    <t>20809</t>
  </si>
  <si>
    <t>退役安置</t>
  </si>
  <si>
    <t>2080901</t>
  </si>
  <si>
    <t>退役士兵安置</t>
  </si>
  <si>
    <t>2080902</t>
  </si>
  <si>
    <t>军队移交政府的离退休人员安置</t>
  </si>
  <si>
    <t>2080903</t>
  </si>
  <si>
    <t>军队移交政府离退休干部管理机构</t>
  </si>
  <si>
    <t>2080999</t>
  </si>
  <si>
    <t>其他退役安置支出</t>
  </si>
  <si>
    <t>20810</t>
  </si>
  <si>
    <t>社会福利</t>
  </si>
  <si>
    <t>2081001</t>
  </si>
  <si>
    <t>儿童福利</t>
  </si>
  <si>
    <t>2081003</t>
  </si>
  <si>
    <t>假肢矫形</t>
  </si>
  <si>
    <t>2081004</t>
  </si>
  <si>
    <t>殡葬</t>
  </si>
  <si>
    <t>2081005</t>
  </si>
  <si>
    <t>社会福利事业单位</t>
  </si>
  <si>
    <t>2081099</t>
  </si>
  <si>
    <t>其他社会福利支出</t>
  </si>
  <si>
    <t>20811</t>
  </si>
  <si>
    <t>残疾人事业</t>
  </si>
  <si>
    <t>2081101</t>
  </si>
  <si>
    <t>2081104</t>
  </si>
  <si>
    <t>残疾人康复</t>
  </si>
  <si>
    <t>2081105</t>
  </si>
  <si>
    <t>残疾人就业和扶贫</t>
  </si>
  <si>
    <t>2081106</t>
  </si>
  <si>
    <t>残疾人体育</t>
  </si>
  <si>
    <t>2081107</t>
  </si>
  <si>
    <t>残疾人生活和护理补贴</t>
  </si>
  <si>
    <t>2081199</t>
  </si>
  <si>
    <t>其他残疾人事业支出</t>
  </si>
  <si>
    <t>20815</t>
  </si>
  <si>
    <t>自然灾害生活救助</t>
  </si>
  <si>
    <t>2081502</t>
  </si>
  <si>
    <t>地方自然灾害生活补助</t>
  </si>
  <si>
    <t>2081599</t>
  </si>
  <si>
    <t>其他自然灾害生活救助支出</t>
  </si>
  <si>
    <t>20816</t>
  </si>
  <si>
    <t>红十字事业</t>
  </si>
  <si>
    <t>2081601</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</si>
  <si>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</si>
  <si>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</si>
  <si>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</si>
  <si>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</si>
  <si>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</si>
  <si>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</si>
  <si>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</si>
  <si>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</si>
  <si>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</si>
  <si>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</si>
  <si>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</si>
  <si>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</si>
  <si>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</si>
  <si>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</si>
  <si>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</si>
  <si>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</si>
  <si>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</si>
  <si>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</si>
  <si>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20826</t>
  </si>
  <si>
    <t>财政对基本养老保险基金的补助</t>
  </si>
  <si>
    <t>2082601</t>
  </si>
  <si>
    <t>财政对企业职工基本养老保险基金的补助</t>
  </si>
  <si>
    <t>2082602</t>
  </si>
  <si>
    <t>财政对城乡居民基本养老保险基金的补助</t>
  </si>
  <si>
    <t>20899</t>
  </si>
  <si>
    <t>其他社会保障和就业支出</t>
  </si>
  <si>
    <t>2089901</t>
  </si>
  <si>
    <t>210</t>
  </si>
  <si>
    <t>医疗卫生与计划生育支出</t>
  </si>
  <si>
    <t>21001</t>
  </si>
  <si>
    <t>医疗卫生与计划生育管理事务</t>
  </si>
  <si>
    <t>2100101</t>
  </si>
  <si>
    <t>2100199</t>
  </si>
  <si>
    <t>其他医疗卫生与计划生育管理事务支出</t>
  </si>
  <si>
    <t>21002</t>
  </si>
  <si>
    <t>公立医院</t>
  </si>
  <si>
    <t>2100201</t>
  </si>
  <si>
    <t>综合医院</t>
  </si>
  <si>
    <t>2100203</t>
  </si>
  <si>
    <t>传染病医院</t>
  </si>
  <si>
    <t>2100205</t>
  </si>
  <si>
    <t>精神病医院</t>
  </si>
  <si>
    <t>2100209</t>
  </si>
  <si>
    <t>福利医院</t>
  </si>
  <si>
    <t>2100210</t>
  </si>
  <si>
    <t>行业医院</t>
  </si>
  <si>
    <t>21003</t>
  </si>
  <si>
    <t>基层医疗卫生机构</t>
  </si>
  <si>
    <t>2100399</t>
  </si>
  <si>
    <t>其他基层医疗卫生机构支出</t>
  </si>
  <si>
    <t>21004</t>
  </si>
  <si>
    <t>公共卫生</t>
  </si>
  <si>
    <t>2100401</t>
  </si>
  <si>
    <t>疾病预防控制机构</t>
  </si>
  <si>
    <t>2100402</t>
  </si>
  <si>
    <t>卫生监督机构</t>
  </si>
  <si>
    <t>2100405</t>
  </si>
  <si>
    <t>应急救治机构</t>
  </si>
  <si>
    <t>2100406</t>
  </si>
  <si>
    <t>采供血机构</t>
  </si>
  <si>
    <t>2100408</t>
  </si>
  <si>
    <t>基本公共卫生服务</t>
  </si>
  <si>
    <t>21007</t>
  </si>
  <si>
    <t>计划生育事务</t>
  </si>
  <si>
    <t>2100799</t>
  </si>
  <si>
    <t>其他计划生育事务支出</t>
  </si>
  <si>
    <t>21010</t>
  </si>
  <si>
    <t>食品和药品监督管理事务</t>
  </si>
  <si>
    <t>2101001</t>
  </si>
  <si>
    <t>2101012</t>
  </si>
  <si>
    <t>药品事务</t>
  </si>
  <si>
    <t>2101016</t>
  </si>
  <si>
    <t>食品安全事务</t>
  </si>
  <si>
    <t>2101050</t>
  </si>
  <si>
    <t>2101099</t>
  </si>
  <si>
    <t>其他食品和药品监督管理事务支出</t>
  </si>
  <si>
    <t>21011</t>
  </si>
  <si>
    <t>行政事业单位医疗</t>
  </si>
  <si>
    <t>2101101</t>
  </si>
  <si>
    <t>行政单位医疗</t>
  </si>
  <si>
    <t>2101102</t>
  </si>
  <si>
    <t>事业单位医疗</t>
  </si>
  <si>
    <t>2101199</t>
  </si>
  <si>
    <t>其他行政事业单位医疗支出</t>
  </si>
  <si>
    <t>21012</t>
  </si>
  <si>
    <t>财政对基本医疗保险基金的补助</t>
  </si>
  <si>
    <t>2101201</t>
  </si>
  <si>
    <t>财政对城镇职工基本医疗保险基金的补助</t>
  </si>
  <si>
    <t>2101202</t>
  </si>
  <si>
    <t>财政对城乡居民基本医疗保险基金的补助</t>
  </si>
  <si>
    <t>2101299</t>
  </si>
  <si>
    <t>财政对其他基本医疗保险基金的补助</t>
  </si>
  <si>
    <t>21099</t>
  </si>
  <si>
    <t>其他医疗卫生与计划生育支出</t>
  </si>
  <si>
    <t>2109901</t>
  </si>
  <si>
    <t>211</t>
  </si>
  <si>
    <t>节能环保支出</t>
  </si>
  <si>
    <t>21101</t>
  </si>
  <si>
    <t>环境保护管理事务</t>
  </si>
  <si>
    <t>2110101</t>
  </si>
  <si>
    <t>2110102</t>
  </si>
  <si>
    <t>2110104</t>
  </si>
  <si>
    <t>环境保护宣传</t>
  </si>
  <si>
    <t>2110107</t>
  </si>
  <si>
    <t>环境保护行政许可</t>
  </si>
  <si>
    <t>2110199</t>
  </si>
  <si>
    <t>其他环境保护管理事务支出</t>
  </si>
  <si>
    <t>21102</t>
  </si>
  <si>
    <t>环境监测与监察</t>
  </si>
  <si>
    <t>2110299</t>
  </si>
  <si>
    <t>其他环境监测与监察支出</t>
  </si>
  <si>
    <t>21103</t>
  </si>
  <si>
    <t>污染防治</t>
  </si>
  <si>
    <t>2110306</t>
  </si>
  <si>
    <t>辐射</t>
  </si>
  <si>
    <t>2110307</t>
  </si>
  <si>
    <t>排污费安排的支出</t>
  </si>
  <si>
    <t>2110399</t>
  </si>
  <si>
    <t>其他污染防治支出</t>
  </si>
  <si>
    <t>21110</t>
  </si>
  <si>
    <t>能源节约利用</t>
  </si>
  <si>
    <t>2111001</t>
  </si>
  <si>
    <t>212</t>
  </si>
  <si>
    <t>城乡社区支出</t>
  </si>
  <si>
    <t>21201</t>
  </si>
  <si>
    <t>城乡社区管理事务</t>
  </si>
  <si>
    <t>2120101</t>
  </si>
  <si>
    <t>2120102</t>
  </si>
  <si>
    <t>2120104</t>
  </si>
  <si>
    <t>城管执法</t>
  </si>
  <si>
    <t>2120105</t>
  </si>
  <si>
    <t>工程建设标准规范编制与监管</t>
  </si>
  <si>
    <t>2120106</t>
  </si>
  <si>
    <t>工程建设管理</t>
  </si>
  <si>
    <t>2120199</t>
  </si>
  <si>
    <t>其他城乡社区管理事务支出</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</si>
  <si>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</si>
  <si>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</si>
  <si>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</si>
  <si>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</si>
  <si>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</si>
  <si>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</si>
  <si>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</si>
  <si>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</si>
  <si>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</si>
  <si>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</si>
  <si>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</si>
  <si>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</si>
  <si>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</si>
  <si>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</si>
  <si>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</si>
  <si>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</si>
  <si>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</si>
  <si>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</si>
  <si>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t>
  </si>
  <si>
    <t>2130101</t>
  </si>
  <si>
    <t>2130102</t>
  </si>
  <si>
    <t>2130104</t>
  </si>
  <si>
    <t>2130106</t>
  </si>
  <si>
    <t>科技转化与推广服务</t>
  </si>
  <si>
    <t>2130108</t>
  </si>
  <si>
    <t>病虫害控制</t>
  </si>
  <si>
    <t>2130109</t>
  </si>
  <si>
    <t>农产品质量安全</t>
  </si>
  <si>
    <t>2130110</t>
  </si>
  <si>
    <t>执法监管</t>
  </si>
  <si>
    <t>2130112</t>
  </si>
  <si>
    <t>农业行业业务管理</t>
  </si>
  <si>
    <t>2130121</t>
  </si>
  <si>
    <t>农业结构调整补贴</t>
  </si>
  <si>
    <t>2130124</t>
  </si>
  <si>
    <t>农业组织化与产业化经营</t>
  </si>
  <si>
    <t>2130125</t>
  </si>
  <si>
    <t>农产品加工与促销</t>
  </si>
  <si>
    <t>2130126</t>
  </si>
  <si>
    <t>农村公益事业</t>
  </si>
  <si>
    <t>2130135</t>
  </si>
  <si>
    <t>农业资源保护修复与利用</t>
  </si>
  <si>
    <t>2130199</t>
  </si>
  <si>
    <t>其他农业支出</t>
  </si>
  <si>
    <t>21302</t>
  </si>
  <si>
    <t>林业</t>
  </si>
  <si>
    <t>2130201</t>
  </si>
  <si>
    <t>2130204</t>
  </si>
  <si>
    <t>林业事业机构</t>
  </si>
  <si>
    <t>2130205</t>
  </si>
  <si>
    <t>森林培育</t>
  </si>
  <si>
    <t>2130211</t>
  </si>
  <si>
    <t>动植物保护</t>
  </si>
  <si>
    <t>2130219</t>
  </si>
  <si>
    <t>林业工程与项目管理</t>
  </si>
  <si>
    <t>2130299</t>
  </si>
  <si>
    <t>其他林业支出</t>
  </si>
  <si>
    <t>21303</t>
  </si>
  <si>
    <t>水利</t>
  </si>
  <si>
    <t>2130301</t>
  </si>
  <si>
    <t>2130302</t>
  </si>
  <si>
    <t>2130304</t>
  </si>
  <si>
    <t>水利行业业务管理</t>
  </si>
  <si>
    <t>2130305</t>
  </si>
  <si>
    <t>水利工程建设</t>
  </si>
  <si>
    <t>2130306</t>
  </si>
  <si>
    <t>水利工程运行与维护</t>
  </si>
  <si>
    <t>2130310</t>
  </si>
  <si>
    <t>水土保持</t>
  </si>
  <si>
    <t>2130311</t>
  </si>
  <si>
    <t>水资源节约管理与保护</t>
  </si>
  <si>
    <t>2130314</t>
  </si>
  <si>
    <t>防汛</t>
  </si>
  <si>
    <t>2130316</t>
  </si>
  <si>
    <t>农田水利</t>
  </si>
  <si>
    <t>2130335</t>
  </si>
  <si>
    <t>农村人畜饮水</t>
  </si>
  <si>
    <t>2130399</t>
  </si>
  <si>
    <t>其他水利支出</t>
  </si>
  <si>
    <t>21305</t>
  </si>
  <si>
    <t>扶贫</t>
  </si>
  <si>
    <t>2130599</t>
  </si>
  <si>
    <t>其他扶贫支出</t>
  </si>
  <si>
    <t>21306</t>
  </si>
  <si>
    <t>农业综合开发</t>
  </si>
  <si>
    <t>2130601</t>
  </si>
  <si>
    <t>2130602</t>
  </si>
  <si>
    <t>土地治理</t>
  </si>
  <si>
    <t>2130603</t>
  </si>
  <si>
    <t>产业化经营</t>
  </si>
  <si>
    <t>2130699</t>
  </si>
  <si>
    <t>其他农业综合开发支出</t>
  </si>
  <si>
    <t>21307</t>
  </si>
  <si>
    <t>农村综合改革</t>
  </si>
  <si>
    <t>2130701</t>
  </si>
  <si>
    <t>对村级一事一议的补助</t>
  </si>
  <si>
    <t>2130705</t>
  </si>
  <si>
    <t>对村民委员会和村党支部的补助</t>
  </si>
  <si>
    <t>2130799</t>
  </si>
  <si>
    <t>其他农村综合改革支出</t>
  </si>
  <si>
    <t>21308</t>
  </si>
  <si>
    <t>普惠金融发展支出</t>
  </si>
  <si>
    <t>2130803</t>
  </si>
  <si>
    <t>农业保险保费补贴</t>
  </si>
  <si>
    <t>214</t>
  </si>
  <si>
    <t>交通运输支出</t>
  </si>
  <si>
    <t>21401</t>
  </si>
  <si>
    <t>公路水路运输</t>
  </si>
  <si>
    <t>2140101</t>
  </si>
  <si>
    <t>2140106</t>
  </si>
  <si>
    <t>公路养护</t>
  </si>
  <si>
    <t>2140111</t>
  </si>
  <si>
    <t>公路还贷专项</t>
  </si>
  <si>
    <t>2140112</t>
  </si>
  <si>
    <t>公路运输管理</t>
  </si>
  <si>
    <t>2140199</t>
  </si>
  <si>
    <t>其他公路水路运输支出</t>
  </si>
  <si>
    <t>215</t>
  </si>
  <si>
    <t>资源勘探信息等支出</t>
  </si>
  <si>
    <t>21506</t>
  </si>
  <si>
    <t>安全生产监管</t>
  </si>
  <si>
    <t>2150601</t>
  </si>
  <si>
    <t>2150602</t>
  </si>
  <si>
    <t>2150605</t>
  </si>
  <si>
    <t>安全监管监察专项</t>
  </si>
  <si>
    <t>2150606</t>
  </si>
  <si>
    <t>应急救援支出</t>
  </si>
  <si>
    <t>2150607</t>
  </si>
  <si>
    <t>煤炭安全</t>
  </si>
  <si>
    <t>2150699</t>
  </si>
  <si>
    <t>其他安全生产监管支出</t>
  </si>
  <si>
    <t>21507</t>
  </si>
  <si>
    <t>国有资产监管</t>
  </si>
  <si>
    <t>2150701</t>
  </si>
  <si>
    <t>2150702</t>
  </si>
  <si>
    <t>2150799</t>
  </si>
  <si>
    <t>其他国有资产监管支出</t>
  </si>
  <si>
    <t>21599</t>
  </si>
  <si>
    <t>其他资源勘探信息等支出</t>
  </si>
  <si>
    <t>2159999</t>
  </si>
  <si>
    <t>216</t>
  </si>
  <si>
    <t>商业服务业等支出</t>
  </si>
  <si>
    <t>21602</t>
  </si>
  <si>
    <t>商业流通事务</t>
  </si>
  <si>
    <t>2160201</t>
  </si>
  <si>
    <t>21605</t>
  </si>
  <si>
    <t>旅游业管理与服务支出</t>
  </si>
  <si>
    <t>2160501</t>
  </si>
  <si>
    <t>2160502</t>
  </si>
  <si>
    <t>2160504</t>
  </si>
  <si>
    <t>旅游宣传</t>
  </si>
  <si>
    <t>2160505</t>
  </si>
  <si>
    <t>旅游行业业务管理</t>
  </si>
  <si>
    <t>2160599</t>
  </si>
  <si>
    <t>其他旅游业管理与服务支出</t>
  </si>
  <si>
    <t>21606</t>
  </si>
  <si>
    <t>涉外发展服务支出</t>
  </si>
  <si>
    <t>2160699</t>
  </si>
  <si>
    <t>其他涉外发展服务支出</t>
  </si>
  <si>
    <t>21699</t>
  </si>
  <si>
    <t>其他商业服务业等支出</t>
  </si>
  <si>
    <t>2169999</t>
  </si>
  <si>
    <t>217</t>
  </si>
  <si>
    <t>金融支出</t>
  </si>
  <si>
    <t>21703</t>
  </si>
  <si>
    <t>金融发展支出</t>
  </si>
  <si>
    <t>2170399</t>
  </si>
  <si>
    <t>其他金融发展支出</t>
  </si>
  <si>
    <t>219</t>
  </si>
  <si>
    <t>援助其他地区支出</t>
  </si>
  <si>
    <t>21999</t>
  </si>
  <si>
    <t>其他支出</t>
  </si>
  <si>
    <t>220</t>
  </si>
  <si>
    <t>国土海洋气象等支出</t>
  </si>
  <si>
    <t>22001</t>
  </si>
  <si>
    <t>国土资源事务</t>
  </si>
  <si>
    <t>2200101</t>
  </si>
  <si>
    <t>2200106</t>
  </si>
  <si>
    <t>土地资源利用与保护</t>
  </si>
  <si>
    <t>2200111</t>
  </si>
  <si>
    <t>地质灾害防治</t>
  </si>
  <si>
    <t>2200114</t>
  </si>
  <si>
    <t>地质矿产资源利用与保护</t>
  </si>
  <si>
    <t>2200150</t>
  </si>
  <si>
    <t>22002</t>
  </si>
  <si>
    <t>海洋管理事务</t>
  </si>
  <si>
    <t>2200218</t>
  </si>
  <si>
    <t>海岛和海域保护</t>
  </si>
  <si>
    <t>22004</t>
  </si>
  <si>
    <t>地震事务</t>
  </si>
  <si>
    <t>2200401</t>
  </si>
  <si>
    <t>2200404</t>
  </si>
  <si>
    <t>地震监测</t>
  </si>
  <si>
    <t>2200405</t>
  </si>
  <si>
    <t>地震预测预报</t>
  </si>
  <si>
    <t>2200406</t>
  </si>
  <si>
    <t>地震灾害预防</t>
  </si>
  <si>
    <t>2200407</t>
  </si>
  <si>
    <t>震情应急救援</t>
  </si>
  <si>
    <t>2200450</t>
  </si>
  <si>
    <t>地震事业机构</t>
  </si>
  <si>
    <t>2200499</t>
  </si>
  <si>
    <t>其他地震事务支出</t>
  </si>
  <si>
    <t>22005</t>
  </si>
  <si>
    <t>气象事务</t>
  </si>
  <si>
    <t>2200504</t>
  </si>
  <si>
    <t>气象事业机构</t>
  </si>
  <si>
    <t>2200509</t>
  </si>
  <si>
    <t>气象服务</t>
  </si>
  <si>
    <t>2200511</t>
  </si>
  <si>
    <t>气象基础设施建设与维修</t>
  </si>
  <si>
    <t>221</t>
  </si>
  <si>
    <t>住房保障支出</t>
  </si>
  <si>
    <t>22101</t>
  </si>
  <si>
    <t>保障性安居工程支出</t>
  </si>
  <si>
    <t>2210105</t>
  </si>
  <si>
    <t>农村危房改造</t>
  </si>
  <si>
    <t>22102</t>
  </si>
  <si>
    <t>住房改革支出</t>
  </si>
  <si>
    <t>2210201</t>
  </si>
  <si>
    <t>住房公积金</t>
  </si>
  <si>
    <t>22103</t>
  </si>
  <si>
    <t>城乡社区住宅</t>
  </si>
  <si>
    <t>2210302</t>
  </si>
  <si>
    <t>住房公积金管理</t>
  </si>
  <si>
    <t>2210399</t>
  </si>
  <si>
    <t>其他城乡社区住宅支出</t>
  </si>
  <si>
    <t>222</t>
  </si>
  <si>
    <t>粮油物资储备支出</t>
  </si>
  <si>
    <t>22201</t>
  </si>
  <si>
    <t>粮油事务</t>
  </si>
  <si>
    <t>2220101</t>
  </si>
  <si>
    <t>2220102</t>
  </si>
  <si>
    <t>2220105</t>
  </si>
  <si>
    <t>粮食信息统计</t>
  </si>
  <si>
    <t>2220106</t>
  </si>
  <si>
    <t>粮食专项业务活动</t>
  </si>
  <si>
    <t>2220115</t>
  </si>
  <si>
    <t>粮食风险基金</t>
  </si>
  <si>
    <t>2220150</t>
  </si>
  <si>
    <t>227</t>
  </si>
  <si>
    <t>预备费</t>
  </si>
  <si>
    <t>231</t>
  </si>
  <si>
    <t>债务还本支出</t>
  </si>
  <si>
    <t>23103</t>
  </si>
  <si>
    <t>地方政府一般债务还本支出</t>
  </si>
  <si>
    <t>2310302</t>
  </si>
  <si>
    <t>地方政府向外国政府借款还本支出</t>
  </si>
  <si>
    <t>2310303</t>
  </si>
  <si>
    <t>地方政府向国际组织借款还本支出</t>
  </si>
  <si>
    <t>债务付息支出</t>
  </si>
  <si>
    <t>地方政府一般债务付息支出</t>
  </si>
  <si>
    <t>地方政府一般债券付息支出</t>
  </si>
  <si>
    <t>2320302</t>
  </si>
  <si>
    <t>地方政府向外国政府借款付息支出</t>
  </si>
  <si>
    <t>2320303</t>
  </si>
  <si>
    <t>地方政府向国际组织借款付息支出</t>
  </si>
  <si>
    <t>2320304</t>
  </si>
  <si>
    <t>地方政府其他一般债务付息支出</t>
  </si>
  <si>
    <r>
      <rPr>
        <sz val="11"/>
        <rFont val="黑体"/>
        <family val="3"/>
        <charset val="134"/>
      </rPr>
      <t>附表</t>
    </r>
    <r>
      <rPr>
        <sz val="11"/>
        <rFont val="Times New Roman"/>
        <family val="1"/>
      </rPr>
      <t>1-4</t>
    </r>
  </si>
  <si>
    <t>一般公共预算本级基本支出表</t>
  </si>
  <si>
    <t>301</t>
  </si>
  <si>
    <t>工资福利支出</t>
  </si>
  <si>
    <t>30101</t>
  </si>
  <si>
    <t>基本工资</t>
  </si>
  <si>
    <t>30102</t>
  </si>
  <si>
    <t>津贴补贴</t>
  </si>
  <si>
    <t>30103</t>
  </si>
  <si>
    <t>奖金</t>
  </si>
  <si>
    <t>30104</t>
  </si>
  <si>
    <t>其他社会保障缴费</t>
  </si>
  <si>
    <t>30107</t>
  </si>
  <si>
    <t>绩效工资</t>
  </si>
  <si>
    <t>30108</t>
  </si>
  <si>
    <t>机关事业单位基本养老保险缴费</t>
  </si>
  <si>
    <t>30109</t>
  </si>
  <si>
    <t>职业年金缴费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</si>
  <si>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</si>
  <si>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</si>
  <si>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</si>
  <si>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</si>
  <si>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</si>
  <si>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</si>
  <si>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</si>
  <si>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</si>
  <si>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</si>
  <si>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</si>
  <si>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</si>
  <si>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</si>
  <si>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</si>
  <si>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</si>
  <si>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</si>
  <si>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</si>
  <si>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</si>
  <si>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</si>
  <si>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</si>
  <si>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</si>
  <si>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</si>
  <si>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</si>
  <si>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</si>
  <si>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</si>
  <si>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</si>
  <si>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</si>
  <si>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</si>
  <si>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</si>
  <si>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</si>
  <si>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</si>
  <si>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</si>
  <si>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</si>
  <si>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</si>
  <si>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</si>
  <si>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</si>
  <si>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</si>
  <si>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</si>
  <si>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</si>
  <si>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</si>
  <si>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</si>
  <si>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</si>
  <si>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</si>
  <si>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</si>
  <si>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</si>
  <si>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</si>
  <si>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</si>
  <si>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</si>
  <si>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</si>
  <si>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</si>
  <si>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</si>
  <si>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</si>
  <si>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</si>
  <si>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</si>
  <si>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</si>
  <si>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</si>
  <si>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</si>
  <si>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</si>
  <si>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</si>
  <si>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</si>
  <si>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</si>
  <si>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</si>
  <si>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</si>
  <si>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30304</t>
  </si>
  <si>
    <t>抚恤金</t>
  </si>
  <si>
    <t>30305</t>
  </si>
  <si>
    <t>生活补助</t>
  </si>
  <si>
    <t>30306</t>
  </si>
  <si>
    <t>救济费</t>
  </si>
  <si>
    <t>30307</t>
  </si>
  <si>
    <t>医疗费</t>
  </si>
  <si>
    <t>30308</t>
  </si>
  <si>
    <t>助学金</t>
  </si>
  <si>
    <t>30309</t>
  </si>
  <si>
    <t>奖励金</t>
  </si>
  <si>
    <t>30311</t>
  </si>
  <si>
    <t>30314</t>
  </si>
  <si>
    <t>采暖补贴</t>
  </si>
  <si>
    <t>30399</t>
  </si>
  <si>
    <t>其他对个人和家庭的补助支出</t>
  </si>
  <si>
    <t>310</t>
  </si>
  <si>
    <t>其他资本性支出</t>
  </si>
  <si>
    <t>31002</t>
  </si>
  <si>
    <t>办公设备购置</t>
  </si>
  <si>
    <t>31003</t>
  </si>
  <si>
    <t>专用设备购置</t>
  </si>
  <si>
    <t>31007</t>
  </si>
  <si>
    <t>信息网络及软件购置更新</t>
  </si>
  <si>
    <t>31008</t>
  </si>
  <si>
    <t>物资储备</t>
  </si>
  <si>
    <t>31013</t>
  </si>
  <si>
    <t>公务用车购置</t>
  </si>
  <si>
    <t>31019</t>
  </si>
  <si>
    <t>其他交通工具购置</t>
  </si>
  <si>
    <t>31099</t>
  </si>
  <si>
    <r>
      <rPr>
        <b/>
        <sz val="11"/>
        <rFont val="黑体"/>
        <family val="3"/>
        <charset val="134"/>
      </rPr>
      <t>附表</t>
    </r>
    <r>
      <rPr>
        <b/>
        <sz val="11"/>
        <rFont val="Times New Roman"/>
        <family val="1"/>
      </rPr>
      <t>1-5</t>
    </r>
  </si>
  <si>
    <r>
      <rPr>
        <sz val="10.5"/>
        <rFont val="方正仿宋_GBK"/>
        <family val="4"/>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</si>
  <si>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</si>
  <si>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</si>
  <si>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</si>
  <si>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</si>
  <si>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</si>
  <si>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</si>
  <si>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</si>
  <si>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上级资金</t>
  </si>
  <si>
    <t>市级资金</t>
  </si>
  <si>
    <t>路南</t>
  </si>
  <si>
    <t>路北</t>
  </si>
  <si>
    <t>古冶</t>
  </si>
  <si>
    <t>开平</t>
  </si>
  <si>
    <t>丰润</t>
  </si>
  <si>
    <t>丰南</t>
  </si>
  <si>
    <t>高新</t>
  </si>
  <si>
    <r>
      <rPr>
        <sz val="9"/>
        <rFont val="方正仿宋_GBK"/>
        <family val="4"/>
        <charset val="134"/>
      </rPr>
      <t>一般公共服务支出类合计</t>
    </r>
  </si>
  <si>
    <t>海港</t>
  </si>
  <si>
    <t>芦台</t>
  </si>
  <si>
    <t>汉沽</t>
  </si>
  <si>
    <t>曹妃甸</t>
  </si>
  <si>
    <r>
      <rPr>
        <sz val="11"/>
        <rFont val="Times New Roman"/>
        <family val="1"/>
      </rPr>
      <t xml:space="preserve">        </t>
    </r>
    <r>
      <rPr>
        <b/>
        <sz val="11"/>
        <rFont val="宋体"/>
        <family val="3"/>
        <charset val="134"/>
      </rPr>
      <t>一般公共预算上级转移支付说明：</t>
    </r>
    <r>
      <rPr>
        <sz val="11"/>
        <rFont val="Times New Roman"/>
        <family val="1"/>
      </rPr>
      <t>2017</t>
    </r>
    <r>
      <rPr>
        <sz val="11"/>
        <rFont val="宋体"/>
        <family val="3"/>
        <charset val="134"/>
      </rPr>
      <t>年上级及本级安排分县区提前下达转移支付资金</t>
    </r>
    <r>
      <rPr>
        <sz val="11"/>
        <rFont val="Times New Roman"/>
        <family val="1"/>
      </rPr>
      <t>360499</t>
    </r>
    <r>
      <rPr>
        <sz val="11"/>
        <rFont val="宋体"/>
        <family val="3"/>
        <charset val="134"/>
      </rPr>
      <t>万元（上级分县区转移支付资金</t>
    </r>
    <r>
      <rPr>
        <sz val="11"/>
        <rFont val="Times New Roman"/>
        <family val="1"/>
      </rPr>
      <t>304344</t>
    </r>
    <r>
      <rPr>
        <sz val="11"/>
        <rFont val="宋体"/>
        <family val="3"/>
        <charset val="134"/>
      </rPr>
      <t>万元，本级分县区资金</t>
    </r>
    <r>
      <rPr>
        <sz val="11"/>
        <rFont val="Times New Roman"/>
        <family val="1"/>
      </rPr>
      <t>56155</t>
    </r>
    <r>
      <rPr>
        <sz val="11"/>
        <rFont val="宋体"/>
        <family val="3"/>
        <charset val="134"/>
      </rPr>
      <t>万元），其中：一般转移支付分县区资金</t>
    </r>
    <r>
      <rPr>
        <sz val="11"/>
        <rFont val="Times New Roman"/>
        <family val="1"/>
      </rPr>
      <t>198973</t>
    </r>
    <r>
      <rPr>
        <sz val="11"/>
        <rFont val="宋体"/>
        <family val="3"/>
        <charset val="134"/>
      </rPr>
      <t>万元（上级安排转移支付</t>
    </r>
    <r>
      <rPr>
        <sz val="11"/>
        <rFont val="Times New Roman"/>
        <family val="1"/>
      </rPr>
      <t>147913</t>
    </r>
    <r>
      <rPr>
        <sz val="11"/>
        <rFont val="宋体"/>
        <family val="3"/>
        <charset val="134"/>
      </rPr>
      <t>万元，本级安排转移支付</t>
    </r>
    <r>
      <rPr>
        <sz val="11"/>
        <rFont val="Times New Roman"/>
        <family val="1"/>
      </rPr>
      <t>51060</t>
    </r>
    <r>
      <rPr>
        <sz val="11"/>
        <rFont val="宋体"/>
        <family val="3"/>
        <charset val="134"/>
      </rPr>
      <t>万元），专项转移支付分县区资金</t>
    </r>
    <r>
      <rPr>
        <sz val="11"/>
        <rFont val="Times New Roman"/>
        <family val="1"/>
      </rPr>
      <t>161526</t>
    </r>
    <r>
      <rPr>
        <sz val="11"/>
        <rFont val="宋体"/>
        <family val="3"/>
        <charset val="134"/>
      </rPr>
      <t>万元（上级安排转移支付</t>
    </r>
    <r>
      <rPr>
        <sz val="11"/>
        <rFont val="Times New Roman"/>
        <family val="1"/>
      </rPr>
      <t>156431</t>
    </r>
    <r>
      <rPr>
        <sz val="11"/>
        <rFont val="宋体"/>
        <family val="3"/>
        <charset val="134"/>
      </rPr>
      <t>万元，本级安排转移支付</t>
    </r>
    <r>
      <rPr>
        <sz val="11"/>
        <rFont val="Times New Roman"/>
        <family val="1"/>
      </rPr>
      <t>5095</t>
    </r>
    <r>
      <rPr>
        <sz val="11"/>
        <rFont val="宋体"/>
        <family val="3"/>
        <charset val="134"/>
      </rPr>
      <t xml:space="preserve">万元）。
</t>
    </r>
    <r>
      <rPr>
        <sz val="11"/>
        <rFont val="Times New Roman"/>
        <family val="1"/>
      </rPr>
      <t xml:space="preserve">        </t>
    </r>
    <r>
      <rPr>
        <b/>
        <sz val="11"/>
        <rFont val="宋体"/>
        <family val="3"/>
        <charset val="134"/>
      </rPr>
      <t>注：</t>
    </r>
    <r>
      <rPr>
        <sz val="11"/>
        <rFont val="宋体"/>
        <family val="3"/>
        <charset val="134"/>
      </rPr>
      <t>转移支付：分税制财政体制下，上级政府对下级政府财政转移支付由一般性转移支付和专项转移支付构成。其中一般性转移支付主要是财力性转移支付，包括均衡性转移支付、革命老区、民族和边境地区转移支付、调整工资转移支付等；专项转移支付是规定用途的转移支付，主要用于教育、社会保障、农业等方面。</t>
    </r>
  </si>
  <si>
    <t>序号</t>
  </si>
  <si>
    <t>项目名称</t>
  </si>
  <si>
    <t>上级提前下达资金</t>
  </si>
  <si>
    <t>列市级</t>
  </si>
  <si>
    <t>列县区</t>
  </si>
  <si>
    <t>（一）</t>
  </si>
  <si>
    <t>基层宗教事务管理补助资金</t>
  </si>
  <si>
    <t>接收军转干部人员经费专项转移支付资金</t>
  </si>
  <si>
    <t>妇女之家建设专项资金</t>
  </si>
  <si>
    <t>（二）</t>
  </si>
  <si>
    <t>市县重点人防工程补助资金</t>
  </si>
  <si>
    <t>（三）</t>
  </si>
  <si>
    <t>禁毒补助经费</t>
  </si>
  <si>
    <t>监狱和强制隔离戒毒补助资金</t>
  </si>
  <si>
    <t>出入境证件制作及管理经费</t>
  </si>
  <si>
    <t>全省法院建设补助经费</t>
  </si>
  <si>
    <t>（四）</t>
  </si>
  <si>
    <t>学生资助补助经费（普通高中助学）</t>
  </si>
  <si>
    <t>学生资助补助经费（中等职业教育助学）</t>
  </si>
  <si>
    <t>学生资助补助经费（高等教育）</t>
  </si>
  <si>
    <t>支持学前教育发展资金</t>
  </si>
  <si>
    <t>中小学及幼儿园国家级培训计划资金</t>
  </si>
  <si>
    <t>现代职业教育质量提升计划专项资金</t>
  </si>
  <si>
    <t>特殊教育补助经费</t>
  </si>
  <si>
    <t>地方高校生均拨款奖补资金</t>
  </si>
  <si>
    <t>特殊教育补助</t>
  </si>
  <si>
    <t>普通高中补助</t>
  </si>
  <si>
    <t>现代职业教育发展专项资金（中等职业教育综合补助经费）</t>
  </si>
  <si>
    <t>（五）</t>
  </si>
  <si>
    <t>科技支出</t>
  </si>
  <si>
    <t>技术创新引导专项资金</t>
  </si>
  <si>
    <t>支持市县科技创新和科学普及专项资金</t>
  </si>
  <si>
    <t>现代农业产业技术体系河北省创新团队建设专项资金</t>
  </si>
  <si>
    <t>农业科技成果转化及推广专项资金</t>
  </si>
  <si>
    <t>引智及人才培养专项资金</t>
  </si>
  <si>
    <t>（六）</t>
  </si>
  <si>
    <t>中央补助地方公共文化服务体系建设专项资金</t>
  </si>
  <si>
    <t>文化产业发展专项资金</t>
  </si>
  <si>
    <t>宣传文化（发展）专项资金</t>
  </si>
  <si>
    <t>文物保护专项资金</t>
  </si>
  <si>
    <t>公共文化服务体系建设经费</t>
  </si>
  <si>
    <t>非物质文化遗产保护专项资金</t>
  </si>
  <si>
    <t>（七）</t>
  </si>
  <si>
    <t>优抚对象补助资金</t>
  </si>
  <si>
    <t>中央财政孤儿基本生活保障补助资金</t>
  </si>
  <si>
    <t>中央财政就业补助资金</t>
  </si>
  <si>
    <t>中央财政困难群众基本生活救助补助资金</t>
  </si>
  <si>
    <t>退役安置补助经费</t>
  </si>
  <si>
    <t>流浪乞讨人员救助补助资金</t>
  </si>
  <si>
    <t>残疾人事业发展补助资金</t>
  </si>
  <si>
    <t>就业创业补助及创业担保贷款贴息专项资金</t>
  </si>
  <si>
    <t>优抚事业单位补助资金</t>
  </si>
  <si>
    <t>自然灾害救助专项资金</t>
  </si>
  <si>
    <t>养老服务体系建设经费</t>
  </si>
  <si>
    <t>建国前老党员生活补贴补助资金</t>
  </si>
  <si>
    <t>（八）</t>
  </si>
  <si>
    <t>计划生育转移支付资金</t>
  </si>
  <si>
    <t>中央财政医疗服务能力建设补助资金</t>
  </si>
  <si>
    <t>基本药物制度不足资金</t>
  </si>
  <si>
    <t>公共卫生服务补助资金</t>
  </si>
  <si>
    <t>中央财政医疗救助补助资金</t>
  </si>
  <si>
    <t>优抚对象医疗保障经费</t>
  </si>
  <si>
    <t>中医药发展专项资金</t>
  </si>
  <si>
    <t>（九）</t>
  </si>
  <si>
    <t>大气污染防治资金</t>
  </si>
  <si>
    <t>土壤污染防治专项资金</t>
  </si>
  <si>
    <t>林业生态保护恢复资金</t>
  </si>
  <si>
    <t>水污染防治专项资金</t>
  </si>
  <si>
    <t>（十）</t>
  </si>
  <si>
    <t>农业综合开发补助资金</t>
  </si>
  <si>
    <t>水利发展资金</t>
  </si>
  <si>
    <t>普惠金融发展专项资金</t>
  </si>
  <si>
    <t>林业改革发展补助资金</t>
  </si>
  <si>
    <t>农业专项转移支付资金</t>
  </si>
  <si>
    <t>地下水超采综合治理专项资金</t>
  </si>
  <si>
    <t>农业产业发展专项资金</t>
  </si>
  <si>
    <t>农产品质量安全及疫病防治专项资金</t>
  </si>
  <si>
    <t>新型农业经营主体示范带动项目补助资金</t>
  </si>
  <si>
    <t>防汛抗旱项目补助资金</t>
  </si>
  <si>
    <t>（十一）</t>
  </si>
  <si>
    <t>车辆购置税收入补助地方资金</t>
  </si>
  <si>
    <t>普通国省干线公路建设养护发展专项资金</t>
  </si>
  <si>
    <t>农村公路建设养护发展专项资金</t>
  </si>
  <si>
    <t>道路场站建设及事业发展专项资金</t>
  </si>
  <si>
    <t>（十二）</t>
  </si>
  <si>
    <t>中小企业发展专项资金</t>
  </si>
  <si>
    <t>化解钢铁产能专项资金</t>
  </si>
  <si>
    <t>战略性新兴产业发展专项资金</t>
  </si>
  <si>
    <t>工业转型升级（技改）专项资金</t>
  </si>
  <si>
    <t>非煤矿山综合治理专项资金</t>
  </si>
  <si>
    <t>（十三）</t>
  </si>
  <si>
    <t>外经贸发展专项资金</t>
  </si>
  <si>
    <t>商贸流通发展专项资金</t>
  </si>
  <si>
    <t>旅游发展专项资金</t>
  </si>
  <si>
    <t>（十四）</t>
  </si>
  <si>
    <t>农村危房改造补助资金</t>
  </si>
  <si>
    <t>中央财政保障性安居工程专项资金</t>
  </si>
  <si>
    <t>省财政保障性安居工程补助资金</t>
  </si>
  <si>
    <t>（十五）</t>
  </si>
  <si>
    <t>矿产资源及地质环境保护专项资金</t>
  </si>
  <si>
    <t>（十六）</t>
  </si>
  <si>
    <t>军粮供应和集约化保障建设专项资金</t>
  </si>
  <si>
    <t>简易建筑建设专项资金</t>
  </si>
  <si>
    <r>
      <rPr>
        <sz val="12"/>
        <rFont val="宋体"/>
        <family val="3"/>
        <charset val="134"/>
      </rPr>
      <t xml:space="preserve">    </t>
    </r>
    <r>
      <rPr>
        <b/>
        <sz val="12"/>
        <rFont val="宋体"/>
        <family val="3"/>
        <charset val="134"/>
      </rPr>
      <t>中央和省级一般公共预算专项转移支付分项目安排情况说明：</t>
    </r>
    <r>
      <rPr>
        <sz val="12"/>
        <rFont val="宋体"/>
        <family val="3"/>
        <charset val="134"/>
      </rPr>
      <t>上级提前下达一般公共预算专项转移支付资金275587万元，其中：安排市本级119156万元，安排分县区156431万元。分科目看，包括:一般公共服务支出91万元、国防支出440万元、公共安全支出1121万元、教育支出23077万元、科技支出2788万元、文化体育与传媒支出2610万元、社会保障和就业支出36005万元、医疗卫生与计划生育支出21431万元、节能环保支出23594万元、农林水支出41021万元、交通运输支出46990万元、资源勘探信息等支出64170万元、商业服务业等支出1756万元、住房保障支出9839万元、国土海洋气象等支出473万元、粮油物资储备支出180万元。</t>
    </r>
  </si>
  <si>
    <t>项 目 名 称</t>
  </si>
  <si>
    <t>本级预算</t>
  </si>
  <si>
    <t>其中：提前下达县区数</t>
  </si>
  <si>
    <t>少数民族发展资金的通知</t>
  </si>
  <si>
    <t>农村原民办代课教师教龄补助市级专项资金</t>
  </si>
  <si>
    <t>普通高中补助资金</t>
  </si>
  <si>
    <t>老党员生活补贴市级补助资金</t>
  </si>
  <si>
    <t>基层人力资源和社会保障公共服务平台建设市级补助资金</t>
  </si>
  <si>
    <t>残疾人家庭有线电视基本收视维护费市级补助资金</t>
  </si>
  <si>
    <t>市级残疾人（儿童）康复救助资金</t>
  </si>
  <si>
    <t>食品快检试剂市级补贴经费</t>
  </si>
  <si>
    <t>村级疫情报告员市级补助资金</t>
  </si>
  <si>
    <t>乡村卫生一体化补助资金</t>
  </si>
  <si>
    <t>食品安全协管员市级补助资金</t>
  </si>
  <si>
    <t>农村社会发展资金（农村产权流转交易市场建设）</t>
  </si>
  <si>
    <t>农业生产发展资金（病死猪无害化处理及村级两员补助）</t>
  </si>
  <si>
    <t>农业综合发展资金（“三品一标”认证补助项目）</t>
  </si>
  <si>
    <t>林业改革发展资金</t>
  </si>
  <si>
    <t>水利发展资金（基层水利服务体系）</t>
  </si>
  <si>
    <t>水利发展资金（水利工程维修养护）</t>
  </si>
  <si>
    <t>水利发展资金（水土流失综合治理项目）</t>
  </si>
  <si>
    <t>水利发展资金（农村饮水安全工程）</t>
  </si>
  <si>
    <t>水利发展资金（农业水价改革试点项目）</t>
  </si>
  <si>
    <t>农业综合发展资金（农业综合开发市级配套资金）</t>
  </si>
  <si>
    <t>市级扶贫补助经费</t>
  </si>
  <si>
    <r>
      <rPr>
        <sz val="12"/>
        <rFont val="宋体"/>
        <family val="3"/>
        <charset val="134"/>
      </rPr>
      <t xml:space="preserve">    </t>
    </r>
    <r>
      <rPr>
        <b/>
        <sz val="12"/>
        <rFont val="宋体"/>
        <family val="3"/>
        <charset val="134"/>
      </rPr>
      <t>市级一般公共预算专项转移支付分项目安排情况说明：</t>
    </r>
    <r>
      <rPr>
        <sz val="12"/>
        <rFont val="宋体"/>
        <family val="3"/>
        <charset val="134"/>
      </rPr>
      <t>市本级一般公共预算提前下达县区资金5095万元，分科目看，包括：一般公共服务支出40万元、教育支出542万元、社会保障和就业支出165万元、医疗卫生与计划生育支出1232万元、农林水支出3116万元。</t>
    </r>
  </si>
  <si>
    <r>
      <rPr>
        <sz val="11"/>
        <rFont val="黑体"/>
        <family val="3"/>
        <charset val="134"/>
      </rPr>
      <t>附表</t>
    </r>
    <r>
      <rPr>
        <sz val="11"/>
        <rFont val="Times New Roman"/>
        <family val="1"/>
      </rPr>
      <t>1-7</t>
    </r>
  </si>
  <si>
    <t>政府性基金预算收入表</t>
  </si>
  <si>
    <t xml:space="preserve">    1、散装水泥专项资金收入</t>
  </si>
  <si>
    <t xml:space="preserve">    2、新型墙体材料专项基金收入</t>
  </si>
  <si>
    <t xml:space="preserve">    3、城市公用事业附加收入</t>
  </si>
  <si>
    <t xml:space="preserve">    4、城市基础设施配套费收入</t>
  </si>
  <si>
    <t xml:space="preserve">    5、国有土地使用权出让收入</t>
  </si>
  <si>
    <t xml:space="preserve">    6、农业土地开发资金收入</t>
  </si>
  <si>
    <t xml:space="preserve">    7、国有土地收益基金收入</t>
  </si>
  <si>
    <t xml:space="preserve">    8、港口建设费收入</t>
  </si>
  <si>
    <t xml:space="preserve">    9、车辆通行费</t>
  </si>
  <si>
    <t xml:space="preserve">    10、污水处理费收入</t>
  </si>
  <si>
    <t xml:space="preserve">    11、彩票公益金收入</t>
  </si>
  <si>
    <t xml:space="preserve">     其中：体彩</t>
  </si>
  <si>
    <t xml:space="preserve">          福彩</t>
  </si>
  <si>
    <t xml:space="preserve">         福彩发行费</t>
  </si>
  <si>
    <t>二、下级上解收入</t>
  </si>
  <si>
    <t>三、上级补助收入</t>
  </si>
  <si>
    <r>
      <rPr>
        <sz val="11"/>
        <rFont val="黑体"/>
        <family val="3"/>
        <charset val="134"/>
      </rPr>
      <t>附表</t>
    </r>
    <r>
      <rPr>
        <sz val="11"/>
        <rFont val="Times New Roman"/>
        <family val="1"/>
      </rPr>
      <t>1-8</t>
    </r>
  </si>
  <si>
    <t>政府性基金预算支出表</t>
  </si>
  <si>
    <t>一、市本级支出</t>
  </si>
  <si>
    <t xml:space="preserve">    1、文化体育与传媒支出</t>
  </si>
  <si>
    <t xml:space="preserve">    2、社会保障和就业支出</t>
  </si>
  <si>
    <t xml:space="preserve">    3、城乡社区支出</t>
  </si>
  <si>
    <t xml:space="preserve">    4、交通运输支出</t>
  </si>
  <si>
    <t xml:space="preserve">    5、资源勘探信息等支出</t>
  </si>
  <si>
    <t xml:space="preserve">    6、其他支出</t>
  </si>
  <si>
    <t xml:space="preserve">    7、债务付息支出</t>
  </si>
  <si>
    <t>二、对下转移支付</t>
  </si>
  <si>
    <r>
      <rPr>
        <sz val="11"/>
        <rFont val="黑体"/>
        <family val="3"/>
        <charset val="134"/>
      </rPr>
      <t>附表</t>
    </r>
    <r>
      <rPr>
        <sz val="11"/>
        <rFont val="Times New Roman"/>
        <family val="1"/>
      </rPr>
      <t>1-9</t>
    </r>
  </si>
  <si>
    <t>政府性基金预算本级支出表</t>
  </si>
  <si>
    <t>科目编码</t>
  </si>
  <si>
    <t>科目名称</t>
  </si>
  <si>
    <t>预算数</t>
  </si>
  <si>
    <t>科目（单位）名称</t>
  </si>
  <si>
    <t>21208</t>
  </si>
  <si>
    <t>国有土地使用权出让收入及对应专项债务收入安排的支出</t>
  </si>
  <si>
    <t>2120801</t>
  </si>
  <si>
    <t>征地和拆迁补偿支出</t>
  </si>
  <si>
    <t>2120802</t>
  </si>
  <si>
    <t>土地开发支出</t>
  </si>
  <si>
    <t>2120805</t>
  </si>
  <si>
    <t>补助被征地农民支出</t>
  </si>
  <si>
    <t>2120806</t>
  </si>
  <si>
    <t>土地出让业务支出</t>
  </si>
  <si>
    <t>2120807</t>
  </si>
  <si>
    <t>廉租住房支出</t>
  </si>
  <si>
    <t>2120809</t>
  </si>
  <si>
    <t>支付破产或改制企业职工安置费</t>
  </si>
  <si>
    <t>2120811</t>
  </si>
  <si>
    <t>公共租赁住房支出</t>
  </si>
  <si>
    <t>2120813</t>
  </si>
  <si>
    <t>保障性住房租金补贴</t>
  </si>
  <si>
    <t>2120899</t>
  </si>
  <si>
    <t>其他国有土地使用权出让收入支出</t>
  </si>
  <si>
    <t>21209</t>
  </si>
  <si>
    <t>城市公用事业附加及对应专项债务收入安排的支出</t>
  </si>
  <si>
    <t>2120901</t>
  </si>
  <si>
    <t>城市公共设施</t>
  </si>
  <si>
    <t>21210</t>
  </si>
  <si>
    <t>国有土地收益基金及对应专项债务收入安排的支出</t>
  </si>
  <si>
    <t>2121001</t>
  </si>
  <si>
    <t>21211</t>
  </si>
  <si>
    <t>农业土地开发资金及对应专项债务收入安排的支出</t>
  </si>
  <si>
    <t>21213</t>
  </si>
  <si>
    <t>城市基础设施配套费及对应专项债务收入安排的支出</t>
  </si>
  <si>
    <t>2121301</t>
  </si>
  <si>
    <t>2121399</t>
  </si>
  <si>
    <t>其他城市基础设施配套费安排的支出</t>
  </si>
  <si>
    <t>21214</t>
  </si>
  <si>
    <t>污水处理费及对应专项债务收入安排的支出</t>
  </si>
  <si>
    <t>2121401</t>
  </si>
  <si>
    <t>污水处理设施建设和运营</t>
  </si>
  <si>
    <t>21462</t>
  </si>
  <si>
    <t>车辆通行费及对应专项债务收入安排的支出</t>
  </si>
  <si>
    <t>2146201</t>
  </si>
  <si>
    <t>公路还贷</t>
  </si>
  <si>
    <t>2146202</t>
  </si>
  <si>
    <t>政府还贷公路养护</t>
  </si>
  <si>
    <t>21463</t>
  </si>
  <si>
    <t>港口建设费及对应专项债务收入安排的支出</t>
  </si>
  <si>
    <t>2146302</t>
  </si>
  <si>
    <t>航道建设和维护</t>
  </si>
  <si>
    <t>2146399</t>
  </si>
  <si>
    <t>其他港口建设费安排的支出</t>
  </si>
  <si>
    <t>21561</t>
  </si>
  <si>
    <t>新型墙体材料专项基金及对应专项债务收入安排的支出</t>
  </si>
  <si>
    <t>2156199</t>
  </si>
  <si>
    <t>其他新型墙体材料专项基金支出</t>
  </si>
  <si>
    <t>229</t>
  </si>
  <si>
    <t>22908</t>
  </si>
  <si>
    <t>彩票发行销售机构业务费安排的支出</t>
  </si>
  <si>
    <t>2290804</t>
  </si>
  <si>
    <t>福利彩票销售机构的业务费支出</t>
  </si>
  <si>
    <t>22960</t>
  </si>
  <si>
    <t>彩票公益金及对应专项债务收入安排的支出</t>
  </si>
  <si>
    <t>2296002</t>
  </si>
  <si>
    <t>用于社会福利的彩票公益金支出</t>
  </si>
  <si>
    <t>2296003</t>
  </si>
  <si>
    <t>用于体育事业的彩票公益金支出</t>
  </si>
  <si>
    <t>2296004</t>
  </si>
  <si>
    <t>用于教育事业的彩票公益金支出</t>
  </si>
  <si>
    <t>23204</t>
  </si>
  <si>
    <t>地方政府专项债务付息支出</t>
  </si>
  <si>
    <t>2320411</t>
  </si>
  <si>
    <t>国有土地使用权出让金债务付息支出</t>
  </si>
  <si>
    <r>
      <rPr>
        <sz val="11"/>
        <rFont val="黑体"/>
        <family val="3"/>
        <charset val="134"/>
      </rPr>
      <t>附表</t>
    </r>
    <r>
      <rPr>
        <sz val="11"/>
        <rFont val="Times New Roman"/>
        <family val="1"/>
      </rPr>
      <t>1-10</t>
    </r>
  </si>
  <si>
    <t>本级资金</t>
  </si>
  <si>
    <r>
      <rPr>
        <b/>
        <sz val="11"/>
        <rFont val="Times New Roman"/>
        <family val="1"/>
      </rPr>
      <t xml:space="preserve">        </t>
    </r>
    <r>
      <rPr>
        <b/>
        <sz val="11"/>
        <rFont val="宋体"/>
        <family val="3"/>
        <charset val="134"/>
      </rPr>
      <t>政府性基金上级转移支付说明</t>
    </r>
    <r>
      <rPr>
        <sz val="11"/>
        <rFont val="宋体"/>
        <family val="3"/>
        <charset val="134"/>
      </rPr>
      <t>：</t>
    </r>
    <r>
      <rPr>
        <sz val="11"/>
        <rFont val="Times New Roman"/>
        <family val="1"/>
      </rPr>
      <t>2017</t>
    </r>
    <r>
      <rPr>
        <sz val="11"/>
        <rFont val="宋体"/>
        <family val="3"/>
        <charset val="134"/>
      </rPr>
      <t>年上级及本级安排分县区提前下达转移支付资金</t>
    </r>
    <r>
      <rPr>
        <sz val="11"/>
        <rFont val="Times New Roman"/>
        <family val="1"/>
      </rPr>
      <t>6475</t>
    </r>
    <r>
      <rPr>
        <sz val="11"/>
        <rFont val="宋体"/>
        <family val="3"/>
        <charset val="134"/>
      </rPr>
      <t>万元，其中：上级安排转移支付</t>
    </r>
    <r>
      <rPr>
        <sz val="11"/>
        <rFont val="Times New Roman"/>
        <family val="1"/>
      </rPr>
      <t>6363</t>
    </r>
    <r>
      <rPr>
        <sz val="11"/>
        <rFont val="宋体"/>
        <family val="3"/>
        <charset val="134"/>
      </rPr>
      <t>万元，本级安排转移支付</t>
    </r>
    <r>
      <rPr>
        <sz val="11"/>
        <rFont val="Times New Roman"/>
        <family val="1"/>
      </rPr>
      <t>112</t>
    </r>
    <r>
      <rPr>
        <sz val="11"/>
        <rFont val="宋体"/>
        <family val="3"/>
        <charset val="134"/>
      </rPr>
      <t xml:space="preserve">万元。
</t>
    </r>
    <r>
      <rPr>
        <sz val="11"/>
        <rFont val="Times New Roman"/>
        <family val="1"/>
      </rPr>
      <t xml:space="preserve">       </t>
    </r>
    <r>
      <rPr>
        <b/>
        <sz val="11"/>
        <rFont val="Times New Roman"/>
        <family val="1"/>
      </rPr>
      <t xml:space="preserve"> </t>
    </r>
    <r>
      <rPr>
        <b/>
        <sz val="11"/>
        <rFont val="宋体"/>
        <family val="3"/>
        <charset val="134"/>
      </rPr>
      <t>注：</t>
    </r>
    <r>
      <rPr>
        <sz val="11"/>
        <rFont val="宋体"/>
        <family val="3"/>
        <charset val="134"/>
      </rPr>
      <t>政府间转移支付：一般是上一级政府对下级政府的补助。确定转移支付的数额，一般是根据一些社会经济指标，如人口、面积等，以及一些由政府承担的社会经济活动，如教育、治安等的统一单位开支标准计算的。政府间的转移支付主要是为了平衡各地区由于地理环境不同或经济发展水平不同而产生的政府收入的差距，以保证各地区的政府能够有效地按照国家统一的标准为社会提供服务。</t>
    </r>
  </si>
  <si>
    <r>
      <rPr>
        <sz val="11"/>
        <rFont val="黑体"/>
        <family val="3"/>
        <charset val="134"/>
      </rPr>
      <t>附表</t>
    </r>
    <r>
      <rPr>
        <sz val="11"/>
        <rFont val="Times New Roman"/>
        <family val="1"/>
      </rPr>
      <t>1-11</t>
    </r>
  </si>
  <si>
    <t>提前下       达数</t>
  </si>
  <si>
    <t>一</t>
  </si>
  <si>
    <t>国家电影事业发展专项资金</t>
  </si>
  <si>
    <t>二</t>
  </si>
  <si>
    <t>大中型水库移民后期扶持基金</t>
  </si>
  <si>
    <t>三</t>
  </si>
  <si>
    <t>中央专项彩票公益金支持乡村学校少年宫项目资金</t>
  </si>
  <si>
    <t>福彩公益金用于困难群众基本生活保障及救助项目资金</t>
  </si>
  <si>
    <r>
      <rPr>
        <sz val="12"/>
        <rFont val="Times New Roman"/>
        <family val="1"/>
      </rPr>
      <t xml:space="preserve">        </t>
    </r>
    <r>
      <rPr>
        <b/>
        <sz val="12"/>
        <rFont val="宋体"/>
        <family val="3"/>
        <charset val="134"/>
      </rPr>
      <t>政府性基金专项转移支付分项目安排情况说明：</t>
    </r>
    <r>
      <rPr>
        <sz val="12"/>
        <rFont val="宋体"/>
        <family val="3"/>
        <charset val="134"/>
      </rPr>
      <t>政府性基金提前下达县区资金</t>
    </r>
    <r>
      <rPr>
        <sz val="12"/>
        <rFont val="Times New Roman"/>
        <family val="1"/>
      </rPr>
      <t>6475</t>
    </r>
    <r>
      <rPr>
        <sz val="12"/>
        <rFont val="宋体"/>
        <family val="3"/>
        <charset val="134"/>
      </rPr>
      <t>万元。分科目看，包括：文化体育与传媒支出</t>
    </r>
    <r>
      <rPr>
        <sz val="12"/>
        <rFont val="Times New Roman"/>
        <family val="1"/>
      </rPr>
      <t>544</t>
    </r>
    <r>
      <rPr>
        <sz val="12"/>
        <rFont val="宋体"/>
        <family val="3"/>
        <charset val="134"/>
      </rPr>
      <t>万元、社会保障和就业支出</t>
    </r>
    <r>
      <rPr>
        <sz val="12"/>
        <rFont val="Times New Roman"/>
        <family val="1"/>
      </rPr>
      <t>4866</t>
    </r>
    <r>
      <rPr>
        <sz val="12"/>
        <rFont val="宋体"/>
        <family val="3"/>
        <charset val="134"/>
      </rPr>
      <t>万元、其他支出</t>
    </r>
    <r>
      <rPr>
        <sz val="12"/>
        <rFont val="Times New Roman"/>
        <family val="1"/>
      </rPr>
      <t>1065</t>
    </r>
    <r>
      <rPr>
        <sz val="12"/>
        <rFont val="宋体"/>
        <family val="3"/>
        <charset val="134"/>
      </rPr>
      <t>万元。</t>
    </r>
  </si>
  <si>
    <r>
      <rPr>
        <sz val="11"/>
        <rFont val="黑体"/>
        <family val="3"/>
        <charset val="134"/>
      </rPr>
      <t>附表</t>
    </r>
    <r>
      <rPr>
        <sz val="11"/>
        <rFont val="Times New Roman"/>
        <family val="1"/>
      </rPr>
      <t>1-12</t>
    </r>
  </si>
  <si>
    <t>国有资本经营预算收入表</t>
  </si>
  <si>
    <t>一、利润收入</t>
  </si>
  <si>
    <t>二、股利、股息收入</t>
  </si>
  <si>
    <t>三、产权转让收入</t>
  </si>
  <si>
    <t>四、清算收入</t>
  </si>
  <si>
    <t>五、其他国有资本经营收入</t>
  </si>
  <si>
    <t>六、转移性收入</t>
  </si>
  <si>
    <r>
      <rPr>
        <sz val="11"/>
        <rFont val="黑体"/>
        <family val="3"/>
        <charset val="134"/>
      </rPr>
      <t>附表</t>
    </r>
    <r>
      <rPr>
        <sz val="11"/>
        <rFont val="Times New Roman"/>
        <family val="1"/>
      </rPr>
      <t>1-13</t>
    </r>
  </si>
  <si>
    <t>国有资本经营预算支出表</t>
  </si>
  <si>
    <t xml:space="preserve">    1、解决历史遗留问题及改革成本支出</t>
  </si>
  <si>
    <t xml:space="preserve">    2、国有企业资本金注入</t>
  </si>
  <si>
    <t>二、转移性支出（调入一般公共预算）</t>
  </si>
  <si>
    <r>
      <rPr>
        <sz val="11"/>
        <rFont val="黑体"/>
        <family val="3"/>
        <charset val="134"/>
      </rPr>
      <t>附表</t>
    </r>
    <r>
      <rPr>
        <sz val="11"/>
        <rFont val="Times New Roman"/>
        <family val="1"/>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</si>
  <si>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</si>
  <si>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</si>
  <si>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</si>
  <si>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</si>
  <si>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</si>
  <si>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family val="4"/>
        <charset val="134"/>
      </rPr>
      <t>国有资本经营预算支出</t>
    </r>
  </si>
  <si>
    <t>22301</t>
  </si>
  <si>
    <t>解决历史遗留问题及改革成本支出</t>
  </si>
  <si>
    <r>
      <rPr>
        <sz val="9"/>
        <rFont val="Times New Roman"/>
        <family val="1"/>
      </rPr>
      <t xml:space="preserve"> </t>
    </r>
    <r>
      <rPr>
        <sz val="9"/>
        <rFont val="方正仿宋_GBK"/>
        <family val="4"/>
        <charset val="134"/>
      </rPr>
      <t>人大事务款合计</t>
    </r>
  </si>
  <si>
    <t>2230103</t>
  </si>
  <si>
    <t>国有企业办职教幼教补助支出</t>
  </si>
  <si>
    <t>180</t>
  </si>
  <si>
    <r>
      <rPr>
        <sz val="9"/>
        <rFont val="Times New Roman"/>
        <family val="1"/>
      </rPr>
      <t xml:space="preserve">  </t>
    </r>
    <r>
      <rPr>
        <sz val="9"/>
        <rFont val="方正仿宋_GBK"/>
        <family val="4"/>
        <charset val="134"/>
      </rPr>
      <t>行政运行项合计</t>
    </r>
  </si>
  <si>
    <t>2230199</t>
  </si>
  <si>
    <t>其他解决历史遗留问题及改革成本支出</t>
  </si>
  <si>
    <r>
      <rPr>
        <sz val="9"/>
        <rFont val="Times New Roman"/>
        <family val="1"/>
      </rPr>
      <t xml:space="preserve">  </t>
    </r>
    <r>
      <rPr>
        <sz val="9"/>
        <rFont val="方正仿宋_GBK"/>
        <family val="4"/>
        <charset val="134"/>
      </rPr>
      <t>其他人大事务支出项合计</t>
    </r>
  </si>
  <si>
    <t>22302</t>
  </si>
  <si>
    <r>
      <rPr>
        <b/>
        <sz val="11"/>
        <rFont val="方正仿宋_GBK"/>
        <family val="4"/>
        <charset val="134"/>
      </rPr>
      <t>国有企业资本金注入</t>
    </r>
  </si>
  <si>
    <t>2230299</t>
  </si>
  <si>
    <t>其他国有企业资本金注入</t>
  </si>
  <si>
    <t>230</t>
  </si>
  <si>
    <t>转移性支出</t>
  </si>
  <si>
    <t>23008</t>
  </si>
  <si>
    <t>调出资金</t>
  </si>
  <si>
    <t>2300803</t>
  </si>
  <si>
    <t>国有资本经营预算调出资金</t>
  </si>
  <si>
    <r>
      <rPr>
        <sz val="11"/>
        <rFont val="黑体"/>
        <family val="3"/>
        <charset val="134"/>
      </rPr>
      <t>附表</t>
    </r>
    <r>
      <rPr>
        <sz val="11"/>
        <rFont val="Times New Roman"/>
        <family val="1"/>
      </rPr>
      <t>1-15</t>
    </r>
  </si>
  <si>
    <t>国有资本经营预算专项转移支付分地区安排情况表</t>
  </si>
  <si>
    <t>……</t>
  </si>
  <si>
    <t>注：2017年无国有资本经营预算专项转移支付，列空表。</t>
  </si>
  <si>
    <r>
      <rPr>
        <sz val="11"/>
        <rFont val="黑体"/>
        <family val="3"/>
        <charset val="134"/>
      </rPr>
      <t>附表</t>
    </r>
    <r>
      <rPr>
        <sz val="11"/>
        <rFont val="Times New Roman"/>
        <family val="1"/>
      </rPr>
      <t>1-16</t>
    </r>
  </si>
  <si>
    <t>国有资本经营预算专项转移支付分项目安排情况表</t>
  </si>
  <si>
    <r>
      <rPr>
        <sz val="11"/>
        <rFont val="黑体"/>
        <family val="3"/>
        <charset val="134"/>
      </rPr>
      <t>附表</t>
    </r>
    <r>
      <rPr>
        <sz val="11"/>
        <rFont val="Times New Roman"/>
        <family val="1"/>
      </rPr>
      <t>1-17</t>
    </r>
  </si>
  <si>
    <t>社会保险基金预算收入表</t>
  </si>
  <si>
    <t>社会保险基金收入</t>
  </si>
  <si>
    <t>10201</t>
  </si>
  <si>
    <t xml:space="preserve">  企业职工基本养老保险基金收入</t>
  </si>
  <si>
    <t>1020101</t>
  </si>
  <si>
    <t xml:space="preserve">     保险费收入</t>
  </si>
  <si>
    <t>1020102</t>
  </si>
  <si>
    <t xml:space="preserve">     财政补贴收入</t>
  </si>
  <si>
    <t>1020103</t>
  </si>
  <si>
    <t xml:space="preserve">     利息收入</t>
  </si>
  <si>
    <t>1020199</t>
  </si>
  <si>
    <t xml:space="preserve">     其他收入</t>
  </si>
  <si>
    <t>10202</t>
  </si>
  <si>
    <t xml:space="preserve">  失业保险基金收入</t>
  </si>
  <si>
    <t xml:space="preserve">     财政补助收入</t>
  </si>
  <si>
    <t>10203</t>
  </si>
  <si>
    <t xml:space="preserve">  城镇职工基本医疗保险基金收入</t>
  </si>
  <si>
    <t>1020301</t>
  </si>
  <si>
    <t>1020303</t>
  </si>
  <si>
    <t>1020399</t>
  </si>
  <si>
    <t>10204</t>
  </si>
  <si>
    <t xml:space="preserve">  工伤保险基金收入</t>
  </si>
  <si>
    <t>1020401</t>
  </si>
  <si>
    <t>1020403</t>
  </si>
  <si>
    <t>10205</t>
  </si>
  <si>
    <r>
      <rPr>
        <sz val="11"/>
        <color indexed="8"/>
        <rFont val="宋体"/>
        <family val="3"/>
        <charset val="134"/>
      </rPr>
      <t xml:space="preserve">  生育保险基金</t>
    </r>
    <r>
      <rPr>
        <sz val="11"/>
        <color indexed="8"/>
        <rFont val="宋体"/>
        <family val="3"/>
        <charset val="134"/>
      </rPr>
      <t>收入</t>
    </r>
  </si>
  <si>
    <t>1020501</t>
  </si>
  <si>
    <t>1020503</t>
  </si>
  <si>
    <t>1020599</t>
  </si>
  <si>
    <t>10211</t>
  </si>
  <si>
    <t xml:space="preserve">  机关事业养老保险基金收入</t>
  </si>
  <si>
    <t>1021101</t>
  </si>
  <si>
    <t>1021102</t>
  </si>
  <si>
    <t>1021103</t>
  </si>
  <si>
    <t>10212</t>
  </si>
  <si>
    <t xml:space="preserve">  城乡居民基本医疗保险基金收入</t>
  </si>
  <si>
    <t>1021201</t>
  </si>
  <si>
    <t xml:space="preserve">     缴费收入</t>
  </si>
  <si>
    <t>1021202</t>
  </si>
  <si>
    <t>1021203</t>
  </si>
  <si>
    <t>转移性收入</t>
  </si>
  <si>
    <t>上年结余收入</t>
  </si>
  <si>
    <t>社保基金预算上年结余收入</t>
  </si>
  <si>
    <r>
      <rPr>
        <sz val="11"/>
        <rFont val="黑体"/>
        <family val="3"/>
        <charset val="134"/>
      </rPr>
      <t>附表</t>
    </r>
    <r>
      <rPr>
        <sz val="11"/>
        <rFont val="Times New Roman"/>
        <family val="1"/>
      </rPr>
      <t>1-18</t>
    </r>
  </si>
  <si>
    <t>社会保险基金预算支出表</t>
  </si>
  <si>
    <t>社会保险基金支出</t>
  </si>
  <si>
    <r>
      <rPr>
        <b/>
        <sz val="11"/>
        <rFont val="方正仿宋_GBK"/>
        <family val="4"/>
        <charset val="134"/>
      </rPr>
      <t>一般公共服务支出类合计</t>
    </r>
  </si>
  <si>
    <t>20901</t>
  </si>
  <si>
    <t xml:space="preserve">   企业职工基本养老保险基金支出</t>
  </si>
  <si>
    <t>2090101</t>
  </si>
  <si>
    <t>　　  基本养老金</t>
  </si>
  <si>
    <t>2090102</t>
  </si>
  <si>
    <t xml:space="preserve">      医疗补助金</t>
  </si>
  <si>
    <t>2090103</t>
  </si>
  <si>
    <t xml:space="preserve">      丧葬抚恤补助</t>
  </si>
  <si>
    <t>2090199</t>
  </si>
  <si>
    <t xml:space="preserve">      其他支出</t>
  </si>
  <si>
    <t>20902</t>
  </si>
  <si>
    <t xml:space="preserve">   失业保险基金支出</t>
  </si>
  <si>
    <t>2090201</t>
  </si>
  <si>
    <t>　　  失业保险金</t>
  </si>
  <si>
    <t>2090202</t>
  </si>
  <si>
    <t xml:space="preserve">      医疗保险费</t>
  </si>
  <si>
    <t>2090204</t>
  </si>
  <si>
    <t xml:space="preserve">      职业培训和职业介绍补贴</t>
  </si>
  <si>
    <t>2090299</t>
  </si>
  <si>
    <t>20903</t>
  </si>
  <si>
    <t xml:space="preserve">   城镇职工基本医疗保险基金支出</t>
  </si>
  <si>
    <t>2090301</t>
  </si>
  <si>
    <t>　　  统筹基金</t>
  </si>
  <si>
    <t>2090302</t>
  </si>
  <si>
    <t xml:space="preserve">      个人账户基金</t>
  </si>
  <si>
    <t>2090399</t>
  </si>
  <si>
    <t>20904</t>
  </si>
  <si>
    <t xml:space="preserve">   工伤保险基金支出</t>
  </si>
  <si>
    <t>2090401</t>
  </si>
  <si>
    <t xml:space="preserve">      工伤保险待遇</t>
  </si>
  <si>
    <t>2090402</t>
  </si>
  <si>
    <t xml:space="preserve">      劳动能力鉴定支出</t>
  </si>
  <si>
    <t>2090403</t>
  </si>
  <si>
    <t xml:space="preserve">      工伤预防费用支出</t>
  </si>
  <si>
    <t>2090499</t>
  </si>
  <si>
    <t>20905</t>
  </si>
  <si>
    <t xml:space="preserve">   生育保险基金支出</t>
  </si>
  <si>
    <t>2090501</t>
  </si>
  <si>
    <t xml:space="preserve">      生育医疗费用支出</t>
  </si>
  <si>
    <t>2090502</t>
  </si>
  <si>
    <t xml:space="preserve">      生育津贴支出</t>
  </si>
  <si>
    <t>20911</t>
  </si>
  <si>
    <t xml:space="preserve">   机关事业基本养老保险基金支出</t>
  </si>
  <si>
    <t>2091101</t>
  </si>
  <si>
    <t xml:space="preserve">      基本养老金支出</t>
  </si>
  <si>
    <t>20912</t>
  </si>
  <si>
    <t xml:space="preserve">   城乡居民基本医疗保险基金支出</t>
  </si>
  <si>
    <t>2091201</t>
  </si>
  <si>
    <t xml:space="preserve">      医疗待遇支出</t>
  </si>
  <si>
    <t>2091202</t>
  </si>
  <si>
    <t xml:space="preserve">      大病医疗保险支出</t>
  </si>
  <si>
    <t>2091299</t>
  </si>
  <si>
    <t>23009</t>
  </si>
  <si>
    <t>年终结余</t>
  </si>
  <si>
    <t>2300903</t>
  </si>
  <si>
    <t>社会保险基金预算年终结余</t>
  </si>
  <si>
    <t>单位：万元</t>
  </si>
  <si>
    <t>基本支出</t>
  </si>
  <si>
    <t>项目支出</t>
  </si>
  <si>
    <t>国有资本经营预算拨款</t>
  </si>
  <si>
    <t>其他来源收入</t>
  </si>
  <si>
    <t>小计</t>
  </si>
  <si>
    <t>一般公共预算（包括上级转移支付资金安排）</t>
  </si>
  <si>
    <t>政府性基金</t>
  </si>
  <si>
    <t>一般公共预算</t>
  </si>
  <si>
    <t>因公出国出（境）费</t>
  </si>
  <si>
    <t>公务用车购置费</t>
  </si>
  <si>
    <r>
      <t xml:space="preserve">§1-1 </t>
    </r>
    <r>
      <rPr>
        <sz val="16"/>
        <color theme="1"/>
        <rFont val="方正仿宋_GBK"/>
        <family val="4"/>
        <charset val="134"/>
      </rPr>
      <t>一般公共预算收入表</t>
    </r>
  </si>
  <si>
    <r>
      <t>§1-2</t>
    </r>
    <r>
      <rPr>
        <sz val="16"/>
        <color theme="1"/>
        <rFont val="方正仿宋_GBK"/>
        <family val="4"/>
        <charset val="134"/>
      </rPr>
      <t>一般公共预算支出表</t>
    </r>
  </si>
  <si>
    <r>
      <t>§1-3</t>
    </r>
    <r>
      <rPr>
        <sz val="16"/>
        <color theme="1"/>
        <rFont val="方正仿宋_GBK"/>
        <family val="4"/>
        <charset val="134"/>
      </rPr>
      <t>一般公共预算本级支出表</t>
    </r>
  </si>
  <si>
    <r>
      <t xml:space="preserve">§1-4 </t>
    </r>
    <r>
      <rPr>
        <sz val="16"/>
        <color theme="1"/>
        <rFont val="方正仿宋_GBK"/>
        <family val="4"/>
        <charset val="134"/>
      </rPr>
      <t>一般公共预算本级基本支出表</t>
    </r>
  </si>
  <si>
    <r>
      <t xml:space="preserve">§1-7 </t>
    </r>
    <r>
      <rPr>
        <sz val="16"/>
        <color theme="1"/>
        <rFont val="方正仿宋_GBK"/>
        <family val="4"/>
        <charset val="134"/>
      </rPr>
      <t>政府性基金预算收入表</t>
    </r>
  </si>
  <si>
    <r>
      <t xml:space="preserve">§1-9 </t>
    </r>
    <r>
      <rPr>
        <sz val="16"/>
        <color theme="1"/>
        <rFont val="方正仿宋_GBK"/>
        <family val="4"/>
        <charset val="134"/>
      </rPr>
      <t>政府性基金预算本级支出表</t>
    </r>
  </si>
  <si>
    <r>
      <t xml:space="preserve">§1-12 </t>
    </r>
    <r>
      <rPr>
        <sz val="16"/>
        <color theme="1"/>
        <rFont val="方正仿宋_GBK"/>
        <family val="4"/>
        <charset val="134"/>
      </rPr>
      <t>国有资本经营预算收入表</t>
    </r>
  </si>
  <si>
    <r>
      <t xml:space="preserve">§1-13 </t>
    </r>
    <r>
      <rPr>
        <sz val="16"/>
        <color theme="1"/>
        <rFont val="方正仿宋_GBK"/>
        <family val="4"/>
        <charset val="134"/>
      </rPr>
      <t>国有资本经营预算支出表</t>
    </r>
  </si>
  <si>
    <r>
      <t xml:space="preserve">§1-14 </t>
    </r>
    <r>
      <rPr>
        <sz val="16"/>
        <color theme="1"/>
        <rFont val="方正仿宋_GBK"/>
        <family val="4"/>
        <charset val="134"/>
      </rPr>
      <t>国有资本经营预算本级支出表</t>
    </r>
  </si>
  <si>
    <r>
      <t xml:space="preserve">§1-15 </t>
    </r>
    <r>
      <rPr>
        <sz val="16"/>
        <color theme="1"/>
        <rFont val="方正仿宋_GBK"/>
        <family val="4"/>
        <charset val="134"/>
      </rPr>
      <t>国有资本经营预算专项转移支付分地区安排情况表</t>
    </r>
  </si>
  <si>
    <r>
      <t xml:space="preserve">§1-16 </t>
    </r>
    <r>
      <rPr>
        <sz val="16"/>
        <color theme="1"/>
        <rFont val="方正仿宋_GBK"/>
        <family val="4"/>
        <charset val="134"/>
      </rPr>
      <t>国有资本经营预算专项转移支付分项目安排情况表</t>
    </r>
  </si>
  <si>
    <r>
      <t xml:space="preserve">§1-17 </t>
    </r>
    <r>
      <rPr>
        <sz val="16"/>
        <color theme="1"/>
        <rFont val="方正仿宋_GBK"/>
        <family val="4"/>
        <charset val="134"/>
      </rPr>
      <t>社会保险基金预算收入表</t>
    </r>
  </si>
  <si>
    <r>
      <t xml:space="preserve">§1-18 </t>
    </r>
    <r>
      <rPr>
        <sz val="16"/>
        <color theme="1"/>
        <rFont val="方正仿宋_GBK"/>
        <family val="4"/>
        <charset val="134"/>
      </rPr>
      <t>社会保险基金预算支出表</t>
    </r>
  </si>
  <si>
    <r>
      <t xml:space="preserve">§1-8 </t>
    </r>
    <r>
      <rPr>
        <sz val="16"/>
        <color theme="1"/>
        <rFont val="方正仿宋_GBK"/>
        <family val="4"/>
        <charset val="134"/>
      </rPr>
      <t>政府性基金预算支出表</t>
    </r>
    <phoneticPr fontId="50" type="noConversion"/>
  </si>
  <si>
    <t>目    录</t>
    <phoneticPr fontId="50" type="noConversion"/>
  </si>
  <si>
    <r>
      <rPr>
        <sz val="11"/>
        <rFont val="黑体"/>
        <family val="3"/>
        <charset val="134"/>
      </rPr>
      <t>附表</t>
    </r>
    <r>
      <rPr>
        <sz val="11"/>
        <rFont val="Times New Roman"/>
        <family val="1"/>
      </rPr>
      <t>1-6-1</t>
    </r>
    <phoneticPr fontId="50" type="noConversion"/>
  </si>
  <si>
    <r>
      <rPr>
        <sz val="11"/>
        <rFont val="黑体"/>
        <family val="3"/>
        <charset val="134"/>
      </rPr>
      <t>附表</t>
    </r>
    <r>
      <rPr>
        <sz val="11"/>
        <rFont val="Times New Roman"/>
        <family val="1"/>
      </rPr>
      <t>1-6-2</t>
    </r>
    <phoneticPr fontId="50" type="noConversion"/>
  </si>
  <si>
    <t>2017年市本级财政拨款“三公”经费预算汇总表（附说明）</t>
    <phoneticPr fontId="50" type="noConversion"/>
  </si>
  <si>
    <r>
      <rPr>
        <sz val="11"/>
        <rFont val="黑体"/>
        <family val="3"/>
        <charset val="134"/>
      </rPr>
      <t>附表</t>
    </r>
    <r>
      <rPr>
        <sz val="11"/>
        <rFont val="Times New Roman"/>
        <family val="1"/>
      </rPr>
      <t>1-19</t>
    </r>
    <phoneticPr fontId="50" type="noConversion"/>
  </si>
  <si>
    <r>
      <t>§1-19 2017</t>
    </r>
    <r>
      <rPr>
        <sz val="16"/>
        <color theme="1"/>
        <rFont val="方正仿宋_GBK"/>
        <family val="4"/>
        <charset val="134"/>
      </rPr>
      <t>年市本级财政拨款“三公”经费预算汇总表（附说明）</t>
    </r>
    <phoneticPr fontId="50" type="noConversion"/>
  </si>
  <si>
    <t>唐山市本级2017年政府预算表和说明</t>
    <phoneticPr fontId="50" type="noConversion"/>
  </si>
  <si>
    <r>
      <t>1</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政府预算公开情况表</t>
    </r>
    <phoneticPr fontId="50" type="noConversion"/>
  </si>
  <si>
    <r>
      <t>2</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政府预算公开情况说明</t>
    </r>
    <phoneticPr fontId="50" type="noConversion"/>
  </si>
  <si>
    <t>一、市级地方政府债券还本付息情况</t>
  </si>
  <si>
    <t>三、政府采购情况</t>
  </si>
  <si>
    <t>二、绩效预算工作开展情况</t>
    <phoneticPr fontId="50" type="noConversion"/>
  </si>
  <si>
    <t>四、无其他事项说明</t>
    <phoneticPr fontId="50" type="noConversion"/>
  </si>
  <si>
    <r>
      <t xml:space="preserve">     </t>
    </r>
    <r>
      <rPr>
        <sz val="11"/>
        <color theme="1"/>
        <rFont val="宋体"/>
        <family val="3"/>
        <charset val="134"/>
        <scheme val="minor"/>
      </rPr>
      <t xml:space="preserve"> </t>
    </r>
    <r>
      <rPr>
        <sz val="16"/>
        <color theme="1"/>
        <rFont val="宋体"/>
        <family val="3"/>
        <charset val="134"/>
        <scheme val="minor"/>
      </rPr>
      <t xml:space="preserve">   转移支付安排情况说明已在各表备注中，予以说明。</t>
    </r>
    <phoneticPr fontId="50" type="noConversion"/>
  </si>
  <si>
    <r>
      <t xml:space="preserve">§1-5 </t>
    </r>
    <r>
      <rPr>
        <sz val="16"/>
        <color theme="1"/>
        <rFont val="方正仿宋_GBK"/>
        <family val="4"/>
        <charset val="134"/>
      </rPr>
      <t>一般公共预算税收返还、一般性和专项转移支付分地区安排情况表（附说明）</t>
    </r>
    <phoneticPr fontId="50" type="noConversion"/>
  </si>
  <si>
    <r>
      <t xml:space="preserve">§1-6-1 </t>
    </r>
    <r>
      <rPr>
        <sz val="16"/>
        <color theme="1"/>
        <rFont val="方正仿宋_GBK"/>
        <family val="4"/>
        <charset val="134"/>
      </rPr>
      <t>中央和省级一般公共预算专项转移支付分项目安排情况表（附说明）</t>
    </r>
    <phoneticPr fontId="50" type="noConversion"/>
  </si>
  <si>
    <r>
      <t xml:space="preserve">§1-6-2 </t>
    </r>
    <r>
      <rPr>
        <sz val="16"/>
        <color theme="1"/>
        <rFont val="方正仿宋_GBK"/>
        <family val="4"/>
        <charset val="134"/>
      </rPr>
      <t>市级一般公共预算专项转移支付分项目安排情况表（附说明）</t>
    </r>
    <phoneticPr fontId="50" type="noConversion"/>
  </si>
  <si>
    <r>
      <t xml:space="preserve">§1-10 </t>
    </r>
    <r>
      <rPr>
        <sz val="16"/>
        <color theme="1"/>
        <rFont val="方正仿宋_GBK"/>
        <family val="4"/>
        <charset val="134"/>
      </rPr>
      <t>政府性基金预算专项转移支付分地区安排情况表（附说明）</t>
    </r>
    <phoneticPr fontId="50" type="noConversion"/>
  </si>
  <si>
    <r>
      <t xml:space="preserve">§1-11 </t>
    </r>
    <r>
      <rPr>
        <sz val="16"/>
        <color theme="1"/>
        <rFont val="方正仿宋_GBK"/>
        <family val="4"/>
        <charset val="134"/>
      </rPr>
      <t>政府性基金预算专项转移支付分项目安排情况表（附说明）</t>
    </r>
    <phoneticPr fontId="50" type="noConversion"/>
  </si>
  <si>
    <t>中央和省级一般公共预算专项转移支付分项目安排情况表（附说明）</t>
    <phoneticPr fontId="50" type="noConversion"/>
  </si>
  <si>
    <t>市级一般公共预算专项转移支付分项目安排情况表（附说明）</t>
    <phoneticPr fontId="50" type="noConversion"/>
  </si>
  <si>
    <t>一般公共预算税收返还、一般性和专项转移支付分地区
安排情况表（附说明）</t>
    <phoneticPr fontId="50" type="noConversion"/>
  </si>
  <si>
    <t>政府性基金预算专项转移支付分地区安排情况表（附说明）</t>
    <phoneticPr fontId="50" type="noConversion"/>
  </si>
  <si>
    <t>政府性基金预算专项转移支付分项目安排情况表（附说明）</t>
    <phoneticPr fontId="50" type="noConversion"/>
  </si>
  <si>
    <t>预算数</t>
    <phoneticPr fontId="50" type="noConversion"/>
  </si>
  <si>
    <t>执行数</t>
    <phoneticPr fontId="50" type="noConversion"/>
  </si>
  <si>
    <t>单位：亿元</t>
    <phoneticPr fontId="50" type="noConversion"/>
  </si>
  <si>
    <r>
      <t>3</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政府一般、专项债务限额及余额情况表</t>
    </r>
    <phoneticPr fontId="50" type="noConversion"/>
  </si>
  <si>
    <r>
      <rPr>
        <sz val="11"/>
        <rFont val="黑体"/>
        <family val="3"/>
        <charset val="134"/>
      </rPr>
      <t>附表</t>
    </r>
    <r>
      <rPr>
        <sz val="11"/>
        <rFont val="Times New Roman"/>
        <family val="1"/>
      </rPr>
      <t>1</t>
    </r>
    <phoneticPr fontId="50" type="noConversion"/>
  </si>
  <si>
    <t>单位：亿元</t>
    <phoneticPr fontId="50" type="noConversion"/>
  </si>
  <si>
    <t>项目</t>
    <phoneticPr fontId="50" type="noConversion"/>
  </si>
  <si>
    <t>预算数</t>
    <phoneticPr fontId="50" type="noConversion"/>
  </si>
  <si>
    <t>执行数</t>
    <phoneticPr fontId="50" type="noConversion"/>
  </si>
  <si>
    <t>一、2015年度末政府一般债务余额实际数</t>
    <phoneticPr fontId="50" type="noConversion"/>
  </si>
  <si>
    <t>304.22</t>
    <phoneticPr fontId="50" type="noConversion"/>
  </si>
  <si>
    <t>二、2016年度末政府一般债务余额限额</t>
    <phoneticPr fontId="50" type="noConversion"/>
  </si>
  <si>
    <t>339.19</t>
    <phoneticPr fontId="50" type="noConversion"/>
  </si>
  <si>
    <t>三、因预算管理变化调整余额和限额</t>
    <phoneticPr fontId="50" type="noConversion"/>
  </si>
  <si>
    <t>四、调整后2016年度末政府一般债务余额限额</t>
    <phoneticPr fontId="50" type="noConversion"/>
  </si>
  <si>
    <t>五、2016年度政府一般债务发行额</t>
    <phoneticPr fontId="50" type="noConversion"/>
  </si>
  <si>
    <t>中央转贷地方的国际金融组织和外国政府贷款</t>
    <phoneticPr fontId="50" type="noConversion"/>
  </si>
  <si>
    <t>政府一般债券发行额</t>
    <phoneticPr fontId="50" type="noConversion"/>
  </si>
  <si>
    <t>六、2016年度政府一般债务还本额</t>
    <phoneticPr fontId="50" type="noConversion"/>
  </si>
  <si>
    <t>七、2016年度末政府一般债务余额预算执行数</t>
    <phoneticPr fontId="50" type="noConversion"/>
  </si>
  <si>
    <t>八、2017年度政府一般债务余额新增限额</t>
    <phoneticPr fontId="50" type="noConversion"/>
  </si>
  <si>
    <t>九、2017年度末政府一般债务余额限额</t>
    <phoneticPr fontId="50" type="noConversion"/>
  </si>
  <si>
    <t>附表2</t>
    <phoneticPr fontId="50" type="noConversion"/>
  </si>
  <si>
    <t>2017年政府专项债务限额及余额情况表</t>
    <phoneticPr fontId="33" type="noConversion"/>
  </si>
  <si>
    <t>项目</t>
    <phoneticPr fontId="50" type="noConversion"/>
  </si>
  <si>
    <t>一、2015年度末政府专项债务余额实际数</t>
    <phoneticPr fontId="50" type="noConversion"/>
  </si>
  <si>
    <t>117.73</t>
    <phoneticPr fontId="50" type="noConversion"/>
  </si>
  <si>
    <t>二、2016年度末政府专项债务余额限额</t>
    <phoneticPr fontId="50" type="noConversion"/>
  </si>
  <si>
    <t>137.65</t>
    <phoneticPr fontId="50" type="noConversion"/>
  </si>
  <si>
    <t>三、因预算管理变化调整余额和限额</t>
    <phoneticPr fontId="50" type="noConversion"/>
  </si>
  <si>
    <t>四、调整后2016年度末政府专项债务余额限额</t>
    <phoneticPr fontId="50" type="noConversion"/>
  </si>
  <si>
    <t>五、2016年度政府专项债务发行额</t>
    <phoneticPr fontId="50" type="noConversion"/>
  </si>
  <si>
    <t>中央转贷地方的国际金融组织和外国政府贷款</t>
    <phoneticPr fontId="50" type="noConversion"/>
  </si>
  <si>
    <t>政府专项债券发行额</t>
    <phoneticPr fontId="50" type="noConversion"/>
  </si>
  <si>
    <t>六、2016年度政府专项债务还本额</t>
    <phoneticPr fontId="50" type="noConversion"/>
  </si>
  <si>
    <t>八、2017年度政府专项债务余额新增限额</t>
    <phoneticPr fontId="50" type="noConversion"/>
  </si>
  <si>
    <t>九、2017年度末政府专项债务余额限额</t>
    <phoneticPr fontId="50" type="noConversion"/>
  </si>
  <si>
    <t>2017年政府一般债务限额及余额情况表</t>
    <phoneticPr fontId="33" type="noConversion"/>
  </si>
  <si>
    <r>
      <t>§2-1 2017</t>
    </r>
    <r>
      <rPr>
        <sz val="16"/>
        <color theme="1"/>
        <rFont val="宋体"/>
        <family val="3"/>
        <charset val="134"/>
      </rPr>
      <t>年政府一般债务限额及余额情况表</t>
    </r>
    <phoneticPr fontId="50" type="noConversion"/>
  </si>
  <si>
    <t>七、2016年度末政府专项债务余额预算执行数</t>
    <phoneticPr fontId="50" type="noConversion"/>
  </si>
  <si>
    <r>
      <t>§2-2 2017</t>
    </r>
    <r>
      <rPr>
        <sz val="16"/>
        <color theme="1"/>
        <rFont val="方正仿宋_GBK"/>
        <family val="4"/>
        <charset val="134"/>
      </rPr>
      <t>年政府专项债务限额及余额情况表</t>
    </r>
    <phoneticPr fontId="50" type="noConversion"/>
  </si>
  <si>
    <t xml:space="preserve">    市级“三公”经费预算安排情况及变动原因说明：2017年市级“三公”经费预算合计安排8856.21万元（包含一般公共预算、政府性基金预算、国有资本预算、上级转移支付），比2016年“三公”经费预算数10828.73万元，减少1972.52万元，下降18.22%，其中：因公出国境费安排465万元，减少125万元，下降21.19%；公务接待费安排1213.67万元，减少80.05万元，下降6.19%；公务用车购置费安排47万元，增加47万元（2016年未安排公务用车购置）；公务用车运行维护费安排7130.54万元，减少1814.47万元，下降18.22%；主要变动原因：公务用车购置增加47万，根据河北省戒毒管理局《关于唐山市强制隔离戒毒所调遣女性强制隔离戒毒人员的批复》文件要求，唐山市强制隔离戒毒所需购置一辆40-45座客车一辆，安排公务车购置47万元。因公出国经费、公车运行费和公务接待费减少原因是：2017年市本级认真落实中央八项规定和省市相关要求，严控机关运行经费，消减公务用车运行维护，持续降低行政运行成本。
    注：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t>
  </si>
  <si>
    <r>
      <rPr>
        <sz val="16"/>
        <color theme="1"/>
        <rFont val="宋体"/>
        <family val="3"/>
        <charset val="134"/>
      </rPr>
      <t>备注：</t>
    </r>
    <r>
      <rPr>
        <sz val="16"/>
        <color theme="1"/>
        <rFont val="Times New Roman"/>
        <family val="1"/>
      </rPr>
      <t>“</t>
    </r>
    <r>
      <rPr>
        <sz val="16"/>
        <color theme="1"/>
        <rFont val="宋体"/>
        <family val="3"/>
        <charset val="134"/>
      </rPr>
      <t>三公”经费金额和增减说明已做表并作说明。</t>
    </r>
    <phoneticPr fontId="50" type="noConversion"/>
  </si>
  <si>
    <t>“三公”经费小计</t>
    <phoneticPr fontId="50" type="noConversion"/>
  </si>
  <si>
    <r>
      <t xml:space="preserve">     </t>
    </r>
    <r>
      <rPr>
        <sz val="18"/>
        <color theme="1"/>
        <rFont val="宋体"/>
        <family val="3"/>
        <charset val="134"/>
      </rPr>
      <t xml:space="preserve">
         </t>
    </r>
    <r>
      <rPr>
        <b/>
        <sz val="18"/>
        <color theme="1"/>
        <rFont val="宋体"/>
        <family val="3"/>
        <charset val="134"/>
      </rPr>
      <t>关于2017年市级预算公开有关事项的说明</t>
    </r>
    <r>
      <rPr>
        <sz val="18"/>
        <color theme="1"/>
        <rFont val="宋体"/>
        <family val="3"/>
        <charset val="134"/>
      </rPr>
      <t xml:space="preserve">  </t>
    </r>
    <r>
      <rPr>
        <sz val="11"/>
        <color theme="1"/>
        <rFont val="宋体"/>
        <family val="3"/>
        <charset val="134"/>
      </rPr>
      <t xml:space="preserve"> 
一、市级地方政府债券还本付息情况
    2017年市本级偿还债务资金安排情况。截至2016年底，市本级财政承担还本付息的债务余额412.6亿元，2017年应偿还本息620434万元。一是偿还本金447407万元。其中：通过争取政府置换债还本445236万元，预算安排还本资金2171万元（政府外债还本1771万元、教育还贷400万元）。二是偿还利息173027万元。其中：一般公共预算安排124127万元、政府性基金安排48000万元、偿债准备金安排900万元。主要用于偿还到期地方政府债券利息93183万元、其他债务利息79490万元、政府外债付息271万元、教育还贷83万元。
    需要说明的是，根据《中华人民共和国预算法》有关规定，2017年拟使用地方政府债券收支暂未列入年初预算，待省人大批准下达2017年市级地方政府债券限额后，再编制市级预算调整方案，提请市人大常委会批准后再按规定要求公开
二、绩效预算工作开展情况
    （一）绩效预算管理基础全面强化。一是规范了省市县三级管理结构。组织对市县“部门职责—工作活动”目录进行全面修订，确定市级部门职责 352 项、工作活动 875 项，县级部门职责 306 项、工作活动818 项。经过此次修订，市县绩效预算管理结构基本定型，实现了预算管理结构与其他预算管理业务的全面融合，为绩效预算管理工作开展打下了坚实基础。二是建立了绩效目标指标管理体系。研究制定了《部门职责—工作活动绩效目标指标体系》和《项目支出绩效指标框架体系》，涵盖部门职责、工作活动、预算项目三个层级的绩效目标指标体系，共包括 4644 个指标，实现了资金使用绩效的横向纵向可比。三是加强绩效预算管理制度体系建设。转发了《河北省省级财政支出政策绩效评价工作规范》、《财政绩效评价报告文本格式规范》等制度办法，为绩效预算管理改革深化提供了制度保障。
    （二）绩效预算管理改革持续巩固提升。一是扎实推进绩效预算管理示范县建设。制定了《绩效预算管理示范县建设方案》，选择了滦县、乐亭2个县开展绩效预算管理示范县建设工作，并深入示范县开展督导，一对一培训指导，全面提升示范县预算管理水平。二是完善了绩效评价指标体系。研究制定了工作活动、预算项目、财政政策绩效评价指标框架体系，实现了绩效评价指标体系的统一规范，为绩效评价工作开展提供了基本遵循。三是建立了绩效评价结果应用机制。市财政组织对 2016 年度部分重大支出政策或重大项目开展了绩效评价，评价资金量达 66.06多亿元，并将评价结果作为 2017 年预算编制参考依据。
    （三）绩效预算编制质量进一步提升。按照省厅建立三级预算管理结构要求，我局及时按要求完善预算项目库系统。各预算部门、单位编制项目预算时，必须按照省厅“部门职责—工作活动—预算项目”三个层级绩效预算管理要求，编制具体项目的绩效目标、绩效指标和指标评价标准。项目申报按目录分类分层归集，项目入库绩效随行，所有预算项目全部从项目库中提取，未进入项目库的项目不安排预算，项目库中经业务处室及绩效处通过的项目，才能进入专项项目预算编制程序。2016年完成2017年558个项目库审核，剔除不合格项目53个。在预算编制过程中，坚持以绩效为导向审核预算，无绩效目标指标或绩效目标指标低的项目，不予提交预算编制程序。在2017年专项支出预算中，选取与上级重大决策部署、社会关注度较高、广泛代表民生的40个项目，共10.2亿元，将其绩效内容直接列入2017年唐山市人大预算报告文本附件，接受社会监督。
三、政府采购情况
    2016年市本级政府采购预算项目资金安排376981万元，按资金来源性质分：一般公共预算拨款安排142097万元、基金预算拨款128379万元、其他资金渠道106505万元。2017年省级政府采购限额标准为：单项或批量采购预算金额达到20万元（不含）以下的，不需办理政府采购手续；公开招标限额标准150万元。
四、无其他事项说明
备注：“三公”经费金额和增减说明已做表并作说明。
       转移支付安排情况说明已在各表备注中，予以说明。
    </t>
    </r>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</si>
</sst>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0_ "/>
    <numFmt numFmtId="178" formatCode="#,##0.00_ "/>
    <numFmt numFmtId="179" formatCode="0;_렀"/>
    <numFmt numFmtId="180" formatCode="0_);[Red]\(0\)"/>
    <numFmt numFmtId="181" formatCode="0_ "/>
    <numFmt numFmtId="182" formatCode="0.00_)"/>
    <numFmt numFmtId="183" formatCode="0.0_ "/>
    <numFmt numFmtId="184" formatCode="0.00_);[Red]\(0.00\)"/>
  </numFmts>
  <fonts count="64">
    <font>
      <sz val="11"/>
      <color theme="1"/>
      <name val="宋体"/>
      <charset val="134"/>
      <scheme val="minor"/>
    </font>
    <font>
      <sz val="11"/>
      <color theme="1"/>
      <name val="宋体"/>
      <family val="3"/>
      <charset val="134"/>
      <scheme val="minor"/>
    </font>
    <font>
      <b/>
      <sz val="10"/>
      <name val="Arial"/>
      <family val="2"/>
    </font>
    <font>
      <sz val="10"/>
      <name val="Arial"/>
      <family val="2"/>
    </font>
    <font>
      <b/>
      <sz val="15"/>
      <color indexed="8"/>
      <name val="SimSun"/>
      <charset val="134"/>
    </font>
    <font>
      <sz val="9"/>
      <color indexed="8"/>
      <name val="SimSun"/>
      <charset val="134"/>
    </font>
    <font>
      <b/>
      <sz val="9"/>
      <color indexed="8"/>
      <name val="SimSun"/>
      <charset val="134"/>
    </font>
    <font>
      <sz val="11"/>
      <name val="宋体"/>
      <family val="3"/>
      <charset val="134"/>
    </font>
    <font>
      <sz val="11"/>
      <name val="Times New Roman"/>
      <family val="1"/>
    </font>
    <font>
      <b/>
      <sz val="11"/>
      <name val="Times New Roman"/>
      <family val="1"/>
    </font>
    <font>
      <sz val="9"/>
      <name val="Times New Roman"/>
      <family val="1"/>
    </font>
    <font>
      <sz val="18"/>
      <name val="方正小标宋_GBK"/>
      <family val="4"/>
      <charset val="134"/>
    </font>
    <font>
      <sz val="18"/>
      <name val="Times New Roman"/>
      <family val="1"/>
    </font>
    <font>
      <b/>
      <sz val="11"/>
      <color indexed="8"/>
      <name val="宋体"/>
      <family val="3"/>
      <charset val="134"/>
    </font>
    <font>
      <sz val="11"/>
      <color indexed="8"/>
      <name val="宋体"/>
      <family val="3"/>
      <charset val="134"/>
    </font>
    <font>
      <b/>
      <sz val="12"/>
      <name val="Times New Roman"/>
      <family val="1"/>
    </font>
    <font>
      <sz val="12"/>
      <name val="Times New Roman"/>
      <family val="1"/>
    </font>
    <font>
      <b/>
      <sz val="11"/>
      <color indexed="8"/>
      <name val="仿宋"/>
      <family val="3"/>
      <charset val="134"/>
    </font>
    <font>
      <sz val="11"/>
      <color indexed="8"/>
      <name val="仿宋"/>
      <family val="3"/>
      <charset val="134"/>
    </font>
    <font>
      <b/>
      <sz val="12"/>
      <name val="宋体"/>
      <family val="3"/>
      <charset val="134"/>
    </font>
    <font>
      <sz val="12"/>
      <name val="宋体"/>
      <family val="3"/>
      <charset val="134"/>
    </font>
    <font>
      <b/>
      <sz val="11"/>
      <name val="方正书宋_GBK"/>
      <charset val="134"/>
    </font>
    <font>
      <sz val="14"/>
      <name val="Times New Roman"/>
      <family val="1"/>
    </font>
    <font>
      <sz val="10.5"/>
      <name val="Times New Roman"/>
      <family val="1"/>
    </font>
    <font>
      <b/>
      <sz val="9"/>
      <name val="Times New Roman"/>
      <family val="1"/>
    </font>
    <font>
      <b/>
      <sz val="11"/>
      <name val="方正仿宋_GBK"/>
      <family val="4"/>
      <charset val="134"/>
    </font>
    <font>
      <sz val="11"/>
      <name val="方正仿宋_GBK"/>
      <family val="4"/>
      <charset val="134"/>
    </font>
    <font>
      <sz val="12"/>
      <color rgb="FF000000"/>
      <name val="宋体"/>
      <family val="3"/>
      <charset val="134"/>
    </font>
    <font>
      <b/>
      <sz val="12"/>
      <color indexed="8"/>
      <name val="宋体"/>
      <family val="3"/>
      <charset val="134"/>
    </font>
    <font>
      <sz val="11"/>
      <name val="方正书宋_GBK"/>
      <charset val="134"/>
    </font>
    <font>
      <sz val="12"/>
      <color indexed="8"/>
      <name val="宋体"/>
      <family val="3"/>
      <charset val="134"/>
    </font>
    <font>
      <b/>
      <sz val="11"/>
      <name val="宋体"/>
      <family val="3"/>
      <charset val="134"/>
    </font>
    <font>
      <sz val="12"/>
      <color rgb="FF000000"/>
      <name val="宋体"/>
      <family val="3"/>
      <charset val="134"/>
      <scheme val="minor"/>
    </font>
    <font>
      <sz val="9"/>
      <name val="宋体"/>
      <family val="3"/>
      <charset val="134"/>
    </font>
    <font>
      <sz val="11"/>
      <color indexed="9"/>
      <name val="宋体"/>
      <family val="3"/>
      <charset val="134"/>
    </font>
    <font>
      <sz val="10"/>
      <name val="Helv"/>
      <family val="2"/>
    </font>
    <font>
      <sz val="11"/>
      <color indexed="20"/>
      <name val="宋体"/>
      <family val="3"/>
      <charset val="134"/>
    </font>
    <font>
      <sz val="10"/>
      <name val="MS Sans Serif"/>
      <family val="1"/>
    </font>
    <font>
      <sz val="12"/>
      <name val="Courier"/>
      <family val="3"/>
    </font>
    <font>
      <sz val="7"/>
      <name val="Small Fonts"/>
      <charset val="134"/>
    </font>
    <font>
      <sz val="11"/>
      <name val="黑体"/>
      <family val="3"/>
      <charset val="134"/>
    </font>
    <font>
      <sz val="10.5"/>
      <name val="方正仿宋_GBK"/>
      <family val="4"/>
      <charset val="134"/>
    </font>
    <font>
      <b/>
      <sz val="9"/>
      <name val="方正书宋_GBK"/>
      <charset val="134"/>
    </font>
    <font>
      <sz val="9"/>
      <name val="方正仿宋_GBK"/>
      <family val="4"/>
      <charset val="134"/>
    </font>
    <font>
      <sz val="9"/>
      <name val="方正书宋_GBK"/>
      <charset val="134"/>
    </font>
    <font>
      <sz val="12"/>
      <name val="方正仿宋_GBK"/>
      <family val="4"/>
      <charset val="134"/>
    </font>
    <font>
      <b/>
      <sz val="11"/>
      <name val="黑体"/>
      <family val="3"/>
      <charset val="134"/>
    </font>
    <font>
      <sz val="11"/>
      <color theme="1"/>
      <name val="宋体"/>
      <family val="3"/>
      <charset val="134"/>
    </font>
    <font>
      <sz val="18"/>
      <color theme="1"/>
      <name val="宋体"/>
      <family val="3"/>
      <charset val="134"/>
    </font>
    <font>
      <b/>
      <sz val="18"/>
      <color theme="1"/>
      <name val="宋体"/>
      <family val="3"/>
      <charset val="134"/>
    </font>
    <font>
      <sz val="9"/>
      <name val="宋体"/>
      <family val="3"/>
      <charset val="134"/>
      <scheme val="minor"/>
    </font>
    <font>
      <sz val="16"/>
      <color theme="1"/>
      <name val="宋体"/>
      <family val="3"/>
      <charset val="134"/>
      <scheme val="minor"/>
    </font>
    <font>
      <sz val="18"/>
      <color theme="1"/>
      <name val="宋体"/>
      <family val="3"/>
      <charset val="134"/>
      <scheme val="minor"/>
    </font>
    <font>
      <b/>
      <sz val="16"/>
      <color theme="1"/>
      <name val="Times New Roman"/>
      <family val="1"/>
    </font>
    <font>
      <b/>
      <sz val="16"/>
      <color theme="1"/>
      <name val="方正楷体_GBK"/>
      <family val="3"/>
      <charset val="134"/>
    </font>
    <font>
      <sz val="16"/>
      <color theme="1"/>
      <name val="Times New Roman"/>
      <family val="1"/>
    </font>
    <font>
      <sz val="16"/>
      <color theme="1"/>
      <name val="方正仿宋_GBK"/>
      <family val="4"/>
      <charset val="134"/>
    </font>
    <font>
      <sz val="16"/>
      <color theme="1"/>
      <name val="宋体"/>
      <family val="3"/>
      <charset val="134"/>
    </font>
    <font>
      <sz val="18"/>
      <name val="方正小标宋_GBK"/>
      <family val="4"/>
      <charset val="134"/>
    </font>
    <font>
      <b/>
      <sz val="26"/>
      <color theme="1"/>
      <name val="宋体"/>
      <family val="3"/>
      <charset val="134"/>
      <scheme val="minor"/>
    </font>
    <font>
      <sz val="11"/>
      <name val="方正仿宋_GBK"/>
      <family val="4"/>
      <charset val="134"/>
    </font>
    <font>
      <b/>
      <sz val="11"/>
      <name val="方正书宋_GBK"/>
      <family val="4"/>
      <charset val="134"/>
    </font>
    <font>
      <sz val="14"/>
      <name val="方正仿宋_GBK"/>
      <family val="4"/>
      <charset val="134"/>
    </font>
    <font>
      <sz val="14"/>
      <name val="方正仿宋_GBK"/>
      <family val="4"/>
      <charset val="134"/>
    </font>
  </fonts>
  <fills count="24">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2"/>
        <bgColor indexed="64"/>
      </patternFill>
    </fill>
    <fill>
      <patternFill patternType="solid">
        <fgColor rgb="FFC0C0C0"/>
        <bgColor rgb="FFC0C0C0"/>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46"/>
        <bgColor indexed="64"/>
      </patternFill>
    </fill>
    <fill>
      <patternFill patternType="solid">
        <fgColor indexed="30"/>
        <bgColor indexed="64"/>
      </patternFill>
    </fill>
    <fill>
      <patternFill patternType="solid">
        <fgColor indexed="62"/>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top style="thin">
        <color auto="1"/>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s>
  <cellStyleXfs count="71">
    <xf numFmtId="0" fontId="0" fillId="0" borderId="0"/>
    <xf numFmtId="0" fontId="33" fillId="0" borderId="0">
      <protection locked="0"/>
    </xf>
    <xf numFmtId="0" fontId="33" fillId="0" borderId="0">
      <protection locked="0"/>
    </xf>
    <xf numFmtId="0" fontId="34" fillId="10" borderId="0" applyNumberFormat="0" applyBorder="0" applyAlignment="0" applyProtection="0">
      <alignment vertical="center"/>
    </xf>
    <xf numFmtId="0" fontId="33" fillId="0" borderId="0">
      <protection locked="0"/>
    </xf>
    <xf numFmtId="0" fontId="33" fillId="0" borderId="0">
      <protection locked="0"/>
    </xf>
    <xf numFmtId="0" fontId="14" fillId="6" borderId="0" applyNumberFormat="0" applyBorder="0" applyAlignment="0" applyProtection="0">
      <alignment vertical="center"/>
    </xf>
    <xf numFmtId="0" fontId="35" fillId="0" borderId="0"/>
    <xf numFmtId="0" fontId="34" fillId="17" borderId="0" applyNumberFormat="0" applyBorder="0" applyAlignment="0" applyProtection="0">
      <alignment vertical="center"/>
    </xf>
    <xf numFmtId="0" fontId="14" fillId="19" borderId="0" applyNumberFormat="0" applyBorder="0" applyAlignment="0" applyProtection="0">
      <alignment vertical="center"/>
    </xf>
    <xf numFmtId="0" fontId="14" fillId="15" borderId="0" applyNumberFormat="0" applyBorder="0" applyAlignment="0" applyProtection="0">
      <alignment vertical="center"/>
    </xf>
    <xf numFmtId="0" fontId="14" fillId="20" borderId="0" applyNumberFormat="0" applyBorder="0" applyAlignment="0" applyProtection="0">
      <alignment vertical="center"/>
    </xf>
    <xf numFmtId="0" fontId="34" fillId="14" borderId="0" applyNumberFormat="0" applyBorder="0" applyAlignment="0" applyProtection="0">
      <alignment vertical="center"/>
    </xf>
    <xf numFmtId="0" fontId="33" fillId="0" borderId="0">
      <protection locked="0"/>
    </xf>
    <xf numFmtId="0" fontId="34" fillId="16"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35" fillId="0" borderId="0"/>
    <xf numFmtId="0" fontId="36" fillId="12" borderId="0" applyNumberFormat="0" applyBorder="0" applyAlignment="0" applyProtection="0">
      <alignment vertical="center"/>
    </xf>
    <xf numFmtId="0" fontId="35" fillId="0" borderId="0"/>
    <xf numFmtId="0" fontId="14" fillId="15" borderId="0" applyNumberFormat="0" applyBorder="0" applyAlignment="0" applyProtection="0">
      <alignment vertical="center"/>
    </xf>
    <xf numFmtId="0" fontId="34" fillId="21"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33" fillId="0" borderId="0">
      <protection locked="0"/>
    </xf>
    <xf numFmtId="0" fontId="34" fillId="6" borderId="0" applyNumberFormat="0" applyBorder="0" applyAlignment="0" applyProtection="0">
      <alignment vertical="center"/>
    </xf>
    <xf numFmtId="0" fontId="33" fillId="0" borderId="0">
      <protection locked="0"/>
    </xf>
    <xf numFmtId="0" fontId="34" fillId="18" borderId="0" applyNumberFormat="0" applyBorder="0" applyAlignment="0" applyProtection="0">
      <alignment vertical="center"/>
    </xf>
    <xf numFmtId="0" fontId="33" fillId="0" borderId="0">
      <protection locked="0"/>
    </xf>
    <xf numFmtId="0" fontId="34" fillId="14" borderId="0" applyNumberFormat="0" applyBorder="0" applyAlignment="0" applyProtection="0">
      <alignment vertical="center"/>
    </xf>
    <xf numFmtId="0" fontId="34" fillId="7" borderId="0" applyNumberFormat="0" applyBorder="0" applyAlignment="0" applyProtection="0">
      <alignment vertical="center"/>
    </xf>
    <xf numFmtId="37" fontId="39" fillId="0" borderId="0"/>
    <xf numFmtId="0" fontId="37" fillId="0" borderId="0"/>
    <xf numFmtId="9" fontId="35" fillId="0" borderId="0" applyFont="0" applyFill="0" applyBorder="0" applyAlignment="0" applyProtection="0"/>
    <xf numFmtId="0" fontId="7" fillId="0" borderId="3">
      <alignment horizontal="distributed" vertical="center" wrapText="1"/>
    </xf>
    <xf numFmtId="0" fontId="36" fillId="12" borderId="0" applyNumberFormat="0" applyBorder="0" applyAlignment="0" applyProtection="0">
      <alignment vertical="center"/>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5" fillId="0" borderId="0"/>
    <xf numFmtId="0" fontId="20" fillId="0" borderId="0"/>
    <xf numFmtId="0" fontId="33" fillId="0" borderId="0">
      <protection locked="0"/>
    </xf>
    <xf numFmtId="0" fontId="33" fillId="0" borderId="0">
      <protection locked="0"/>
    </xf>
    <xf numFmtId="0" fontId="20" fillId="0" borderId="0"/>
    <xf numFmtId="0" fontId="33" fillId="0" borderId="0">
      <protection locked="0"/>
    </xf>
    <xf numFmtId="0" fontId="33" fillId="0" borderId="0">
      <protection locked="0"/>
    </xf>
    <xf numFmtId="0" fontId="33" fillId="0" borderId="0">
      <protection locked="0"/>
    </xf>
    <xf numFmtId="0" fontId="33" fillId="0" borderId="0">
      <protection locked="0"/>
    </xf>
    <xf numFmtId="0" fontId="20" fillId="0" borderId="0"/>
    <xf numFmtId="0" fontId="3" fillId="0" borderId="0"/>
    <xf numFmtId="0" fontId="33" fillId="0" borderId="0">
      <protection locked="0"/>
    </xf>
    <xf numFmtId="0" fontId="35" fillId="0" borderId="0"/>
    <xf numFmtId="0" fontId="20" fillId="0" borderId="0"/>
    <xf numFmtId="0" fontId="37" fillId="0" borderId="0"/>
    <xf numFmtId="0" fontId="34" fillId="18" borderId="0" applyNumberFormat="0" applyBorder="0" applyAlignment="0" applyProtection="0">
      <alignment vertical="center"/>
    </xf>
    <xf numFmtId="0" fontId="35" fillId="0" borderId="0" applyFont="0" applyFill="0" applyBorder="0" applyAlignment="0" applyProtection="0"/>
    <xf numFmtId="4"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 fontId="7" fillId="0" borderId="3">
      <alignment vertical="center"/>
      <protection locked="0"/>
    </xf>
    <xf numFmtId="0" fontId="38" fillId="0" borderId="0"/>
    <xf numFmtId="176" fontId="7" fillId="0" borderId="3">
      <alignment vertical="center"/>
      <protection locked="0"/>
    </xf>
    <xf numFmtId="0" fontId="35" fillId="0" borderId="0"/>
    <xf numFmtId="0" fontId="34" fillId="22" borderId="0" applyNumberFormat="0" applyBorder="0" applyAlignment="0" applyProtection="0">
      <alignment vertical="center"/>
    </xf>
    <xf numFmtId="0" fontId="34" fillId="23" borderId="0" applyNumberFormat="0" applyBorder="0" applyAlignment="0" applyProtection="0">
      <alignment vertical="center"/>
    </xf>
  </cellStyleXfs>
  <cellXfs count="351">
    <xf numFmtId="0" fontId="0" fillId="0" borderId="0" xfId="0"/>
    <xf numFmtId="0" fontId="0" fillId="0" borderId="0" xfId="0" applyAlignment="1">
      <alignment horizontal="left" vertical="top"/>
    </xf>
    <xf numFmtId="0" fontId="2" fillId="2" borderId="0" xfId="55" applyFont="1" applyFill="1"/>
    <xf numFmtId="0" fontId="3" fillId="0" borderId="0" xfId="55"/>
    <xf numFmtId="0" fontId="4" fillId="0" borderId="0" xfId="55" applyFont="1" applyBorder="1" applyAlignment="1">
      <alignment horizontal="center" vertical="center" wrapText="1"/>
    </xf>
    <xf numFmtId="0" fontId="5" fillId="0" borderId="0" xfId="55" applyFont="1" applyBorder="1" applyAlignment="1">
      <alignment horizontal="center" vertical="center" wrapText="1"/>
    </xf>
    <xf numFmtId="0" fontId="6" fillId="0" borderId="4" xfId="55" applyFont="1" applyBorder="1" applyAlignment="1">
      <alignment horizontal="center" vertical="center" wrapText="1"/>
    </xf>
    <xf numFmtId="0" fontId="6" fillId="0" borderId="5" xfId="55" applyFont="1" applyBorder="1" applyAlignment="1">
      <alignment horizontal="center" vertical="center" wrapText="1"/>
    </xf>
    <xf numFmtId="0" fontId="6" fillId="3" borderId="6" xfId="55" applyFont="1" applyFill="1" applyBorder="1" applyAlignment="1">
      <alignment horizontal="center" vertical="center" wrapText="1"/>
    </xf>
    <xf numFmtId="177" fontId="6" fillId="2" borderId="3" xfId="55" applyNumberFormat="1" applyFont="1" applyFill="1" applyBorder="1" applyAlignment="1">
      <alignment horizontal="right" vertical="center" wrapText="1"/>
    </xf>
    <xf numFmtId="177" fontId="6" fillId="3" borderId="3" xfId="55" applyNumberFormat="1" applyFont="1" applyFill="1" applyBorder="1" applyAlignment="1">
      <alignment horizontal="right" vertical="center" wrapText="1"/>
    </xf>
    <xf numFmtId="0" fontId="5" fillId="0" borderId="6" xfId="55" applyFont="1" applyBorder="1" applyAlignment="1">
      <alignment horizontal="left" vertical="center" wrapText="1"/>
    </xf>
    <xf numFmtId="177" fontId="5" fillId="0" borderId="3" xfId="55" applyNumberFormat="1" applyFont="1" applyBorder="1" applyAlignment="1">
      <alignment horizontal="right" vertical="center" wrapText="1"/>
    </xf>
    <xf numFmtId="4" fontId="6" fillId="3" borderId="9" xfId="55" applyNumberFormat="1" applyFont="1" applyFill="1" applyBorder="1" applyAlignment="1">
      <alignment horizontal="right" vertical="center" wrapText="1"/>
    </xf>
    <xf numFmtId="4" fontId="6" fillId="3" borderId="1" xfId="55" applyNumberFormat="1" applyFont="1" applyFill="1" applyBorder="1" applyAlignment="1">
      <alignment horizontal="right" vertical="center" wrapText="1"/>
    </xf>
    <xf numFmtId="178" fontId="2" fillId="2" borderId="0" xfId="55" applyNumberFormat="1" applyFont="1" applyFill="1"/>
    <xf numFmtId="4" fontId="5" fillId="0" borderId="9" xfId="55" applyNumberFormat="1" applyFont="1" applyBorder="1" applyAlignment="1">
      <alignment horizontal="right" vertical="center" wrapText="1"/>
    </xf>
    <xf numFmtId="4" fontId="5" fillId="0" borderId="1" xfId="55" applyNumberFormat="1" applyFont="1" applyBorder="1" applyAlignment="1">
      <alignment horizontal="right" vertical="center" wrapText="1"/>
    </xf>
    <xf numFmtId="0" fontId="8" fillId="0" borderId="0" xfId="4" applyFont="1" applyFill="1" applyAlignment="1">
      <alignment vertical="top"/>
      <protection locked="0"/>
    </xf>
    <xf numFmtId="0" fontId="9" fillId="0" borderId="0" xfId="4" applyFont="1" applyFill="1" applyAlignment="1">
      <alignment horizontal="left" vertical="top" indent="1"/>
      <protection locked="0"/>
    </xf>
    <xf numFmtId="0" fontId="8" fillId="0" borderId="0" xfId="4" applyFont="1" applyFill="1" applyAlignment="1">
      <alignment horizontal="left" vertical="top" indent="1"/>
      <protection locked="0"/>
    </xf>
    <xf numFmtId="0" fontId="8" fillId="0" borderId="0" xfId="4" applyFont="1" applyFill="1" applyAlignment="1">
      <alignment horizontal="left" vertical="top" indent="2"/>
      <protection locked="0"/>
    </xf>
    <xf numFmtId="49" fontId="8" fillId="0" borderId="0" xfId="4" applyNumberFormat="1" applyFont="1" applyFill="1" applyAlignment="1">
      <alignment horizontal="left" vertical="top"/>
      <protection locked="0"/>
    </xf>
    <xf numFmtId="180" fontId="8" fillId="0" borderId="0" xfId="4" applyNumberFormat="1" applyFont="1" applyFill="1" applyAlignment="1">
      <alignment vertical="top"/>
      <protection locked="0"/>
    </xf>
    <xf numFmtId="0" fontId="10" fillId="0" borderId="0" xfId="4" applyFont="1" applyFill="1" applyAlignment="1">
      <alignment vertical="top"/>
      <protection locked="0"/>
    </xf>
    <xf numFmtId="49" fontId="10" fillId="0" borderId="0" xfId="49" applyNumberFormat="1" applyFont="1" applyFill="1"/>
    <xf numFmtId="2" fontId="10" fillId="0" borderId="0" xfId="49" applyNumberFormat="1" applyFont="1" applyFill="1"/>
    <xf numFmtId="180" fontId="10" fillId="0" borderId="0" xfId="4" applyNumberFormat="1" applyFont="1" applyFill="1" applyAlignment="1">
      <alignment vertical="top"/>
      <protection locked="0"/>
    </xf>
    <xf numFmtId="0" fontId="8" fillId="0" borderId="0" xfId="54" applyFont="1" applyBorder="1" applyAlignment="1">
      <alignment horizontal="left" vertical="center"/>
    </xf>
    <xf numFmtId="180" fontId="8" fillId="0" borderId="0" xfId="4" applyNumberFormat="1" applyFont="1" applyFill="1" applyAlignment="1">
      <alignment horizontal="right" vertical="top"/>
      <protection locked="0"/>
    </xf>
    <xf numFmtId="49" fontId="9" fillId="0" borderId="3" xfId="4" applyNumberFormat="1" applyFont="1" applyFill="1" applyBorder="1" applyAlignment="1">
      <alignment horizontal="center" vertical="center"/>
      <protection locked="0"/>
    </xf>
    <xf numFmtId="0" fontId="9" fillId="0" borderId="3" xfId="4" applyFont="1" applyFill="1" applyBorder="1" applyAlignment="1">
      <alignment horizontal="center" vertical="center"/>
      <protection locked="0"/>
    </xf>
    <xf numFmtId="180" fontId="9" fillId="0" borderId="3" xfId="4" applyNumberFormat="1" applyFont="1" applyFill="1" applyBorder="1" applyAlignment="1">
      <alignment horizontal="center" vertical="center"/>
      <protection locked="0"/>
    </xf>
    <xf numFmtId="0" fontId="8" fillId="0" borderId="0" xfId="49" applyFont="1" applyFill="1" applyAlignment="1">
      <alignment vertical="center" wrapText="1"/>
    </xf>
    <xf numFmtId="49" fontId="13" fillId="0" borderId="3" xfId="0" applyNumberFormat="1" applyFont="1" applyBorder="1" applyAlignment="1">
      <alignment vertical="center"/>
    </xf>
    <xf numFmtId="0" fontId="13" fillId="0" borderId="3" xfId="0" applyFont="1" applyBorder="1" applyAlignment="1">
      <alignment horizontal="justify" vertical="center" wrapText="1"/>
    </xf>
    <xf numFmtId="181" fontId="13" fillId="0" borderId="3" xfId="0" applyNumberFormat="1" applyFont="1" applyBorder="1" applyAlignment="1">
      <alignment horizontal="right" vertical="center" wrapText="1"/>
    </xf>
    <xf numFmtId="181" fontId="9" fillId="0" borderId="0" xfId="4" applyNumberFormat="1" applyFont="1" applyFill="1" applyAlignment="1">
      <alignment horizontal="left" vertical="top" indent="1"/>
      <protection locked="0"/>
    </xf>
    <xf numFmtId="49" fontId="9" fillId="0" borderId="0" xfId="49" applyNumberFormat="1" applyFont="1" applyFill="1" applyAlignment="1">
      <alignment horizontal="left" indent="1"/>
    </xf>
    <xf numFmtId="49" fontId="14" fillId="0" borderId="3" xfId="0" applyNumberFormat="1" applyFont="1" applyBorder="1" applyAlignment="1">
      <alignment vertical="center"/>
    </xf>
    <xf numFmtId="0" fontId="14" fillId="0" borderId="3" xfId="0" applyFont="1" applyBorder="1" applyAlignment="1">
      <alignment horizontal="justify" vertical="center" wrapText="1"/>
    </xf>
    <xf numFmtId="181" fontId="14" fillId="0" borderId="3" xfId="0" applyNumberFormat="1" applyFont="1" applyBorder="1" applyAlignment="1">
      <alignment horizontal="right" vertical="center" wrapText="1"/>
    </xf>
    <xf numFmtId="181" fontId="8" fillId="0" borderId="0" xfId="4" applyNumberFormat="1" applyFont="1" applyFill="1" applyAlignment="1">
      <alignment horizontal="left" vertical="top" indent="1"/>
      <protection locked="0"/>
    </xf>
    <xf numFmtId="49" fontId="8" fillId="0" borderId="0" xfId="49" applyNumberFormat="1" applyFont="1" applyFill="1" applyAlignment="1">
      <alignment horizontal="left" indent="1"/>
    </xf>
    <xf numFmtId="181" fontId="8" fillId="0" borderId="0" xfId="4" applyNumberFormat="1" applyFont="1" applyFill="1" applyAlignment="1">
      <alignment horizontal="left" vertical="top" indent="2"/>
      <protection locked="0"/>
    </xf>
    <xf numFmtId="49" fontId="8" fillId="0" borderId="0" xfId="49" applyNumberFormat="1" applyFont="1" applyFill="1" applyAlignment="1">
      <alignment horizontal="left" indent="2"/>
    </xf>
    <xf numFmtId="179" fontId="8" fillId="0" borderId="0" xfId="4" applyNumberFormat="1" applyFont="1" applyFill="1" applyAlignment="1">
      <alignment vertical="top"/>
      <protection locked="0"/>
    </xf>
    <xf numFmtId="49" fontId="8" fillId="0" borderId="0" xfId="49" applyNumberFormat="1" applyFont="1" applyFill="1"/>
    <xf numFmtId="181" fontId="8" fillId="0" borderId="0" xfId="4" applyNumberFormat="1" applyFont="1" applyFill="1" applyAlignment="1">
      <alignment vertical="top"/>
      <protection locked="0"/>
    </xf>
    <xf numFmtId="0" fontId="8" fillId="0" borderId="0" xfId="49" applyFont="1" applyFill="1" applyAlignment="1">
      <alignment horizontal="center" vertical="center" wrapText="1"/>
    </xf>
    <xf numFmtId="2" fontId="9" fillId="0" borderId="0" xfId="49" applyNumberFormat="1" applyFont="1" applyFill="1" applyAlignment="1">
      <alignment horizontal="left" indent="1"/>
    </xf>
    <xf numFmtId="180" fontId="9" fillId="0" borderId="0" xfId="4" applyNumberFormat="1" applyFont="1" applyFill="1" applyAlignment="1">
      <alignment horizontal="left" vertical="top" indent="1"/>
      <protection locked="0"/>
    </xf>
    <xf numFmtId="2" fontId="8" fillId="0" borderId="0" xfId="49" applyNumberFormat="1" applyFont="1" applyFill="1" applyAlignment="1">
      <alignment horizontal="left" indent="1"/>
    </xf>
    <xf numFmtId="180" fontId="8" fillId="0" borderId="0" xfId="4" applyNumberFormat="1" applyFont="1" applyFill="1" applyAlignment="1">
      <alignment horizontal="left" vertical="top" indent="1"/>
      <protection locked="0"/>
    </xf>
    <xf numFmtId="2" fontId="8" fillId="0" borderId="0" xfId="49" applyNumberFormat="1" applyFont="1" applyFill="1" applyAlignment="1">
      <alignment horizontal="left" indent="2"/>
    </xf>
    <xf numFmtId="180" fontId="8" fillId="0" borderId="0" xfId="4" applyNumberFormat="1" applyFont="1" applyFill="1" applyAlignment="1">
      <alignment horizontal="left" vertical="top" indent="2"/>
      <protection locked="0"/>
    </xf>
    <xf numFmtId="2" fontId="8" fillId="0" borderId="0" xfId="49" applyNumberFormat="1" applyFont="1" applyFill="1"/>
    <xf numFmtId="49" fontId="9" fillId="0" borderId="0" xfId="49" applyNumberFormat="1" applyFont="1" applyFill="1" applyAlignment="1" applyProtection="1">
      <alignment horizontal="left" vertical="center" indent="1"/>
      <protection locked="0"/>
    </xf>
    <xf numFmtId="2" fontId="9" fillId="0" borderId="0" xfId="49" applyNumberFormat="1" applyFont="1" applyFill="1" applyAlignment="1" applyProtection="1">
      <alignment horizontal="left" vertical="center" indent="1"/>
      <protection locked="0"/>
    </xf>
    <xf numFmtId="49" fontId="8" fillId="0" borderId="0" xfId="49" applyNumberFormat="1" applyFont="1" applyFill="1" applyAlignment="1" applyProtection="1">
      <alignment horizontal="left" vertical="center" indent="1"/>
      <protection locked="0"/>
    </xf>
    <xf numFmtId="2" fontId="8" fillId="0" borderId="0" xfId="49" applyNumberFormat="1" applyFont="1" applyFill="1" applyAlignment="1" applyProtection="1">
      <alignment horizontal="left" vertical="center" indent="1"/>
      <protection locked="0"/>
    </xf>
    <xf numFmtId="49" fontId="8" fillId="0" borderId="0" xfId="49" applyNumberFormat="1" applyFont="1" applyFill="1" applyAlignment="1" applyProtection="1">
      <alignment horizontal="left" vertical="center" indent="2"/>
      <protection locked="0"/>
    </xf>
    <xf numFmtId="2" fontId="8" fillId="0" borderId="0" xfId="49" applyNumberFormat="1" applyFont="1" applyFill="1" applyAlignment="1" applyProtection="1">
      <alignment horizontal="left" vertical="center" indent="2"/>
      <protection locked="0"/>
    </xf>
    <xf numFmtId="49" fontId="8" fillId="0" borderId="0" xfId="49" applyNumberFormat="1" applyFont="1" applyFill="1" applyAlignment="1" applyProtection="1">
      <alignment vertical="center"/>
      <protection locked="0"/>
    </xf>
    <xf numFmtId="2" fontId="8" fillId="0" borderId="0" xfId="49" applyNumberFormat="1" applyFont="1" applyFill="1" applyAlignment="1" applyProtection="1">
      <alignment vertical="center"/>
      <protection locked="0"/>
    </xf>
    <xf numFmtId="181" fontId="9" fillId="0" borderId="3" xfId="4" applyNumberFormat="1" applyFont="1" applyFill="1" applyBorder="1" applyAlignment="1">
      <alignment vertical="center"/>
      <protection locked="0"/>
    </xf>
    <xf numFmtId="181" fontId="10" fillId="0" borderId="0" xfId="4" applyNumberFormat="1" applyFont="1" applyFill="1" applyAlignment="1">
      <alignment vertical="top"/>
      <protection locked="0"/>
    </xf>
    <xf numFmtId="49" fontId="10" fillId="0" borderId="0" xfId="49" applyNumberFormat="1" applyFont="1" applyFill="1" applyAlignment="1" applyProtection="1">
      <alignment vertical="center"/>
      <protection locked="0"/>
    </xf>
    <xf numFmtId="2" fontId="10" fillId="0" borderId="0" xfId="49" applyNumberFormat="1" applyFont="1" applyFill="1" applyAlignment="1" applyProtection="1">
      <alignment vertical="center"/>
      <protection locked="0"/>
    </xf>
    <xf numFmtId="0" fontId="8" fillId="0" borderId="0" xfId="49" applyFont="1" applyFill="1" applyAlignment="1">
      <alignment vertical="center"/>
    </xf>
    <xf numFmtId="0" fontId="9" fillId="0" borderId="0" xfId="49" applyFont="1" applyFill="1" applyAlignment="1">
      <alignment vertical="center"/>
    </xf>
    <xf numFmtId="49" fontId="9" fillId="0" borderId="0" xfId="49" applyNumberFormat="1" applyFont="1" applyFill="1" applyAlignment="1">
      <alignment horizontal="left" vertical="center" indent="1"/>
    </xf>
    <xf numFmtId="0" fontId="8" fillId="0" borderId="0" xfId="49" applyFont="1" applyFill="1" applyAlignment="1">
      <alignment horizontal="left" vertical="center" indent="2"/>
    </xf>
    <xf numFmtId="0" fontId="15" fillId="0" borderId="0" xfId="49" applyFont="1" applyFill="1" applyAlignment="1">
      <alignment vertical="center"/>
    </xf>
    <xf numFmtId="0" fontId="16" fillId="0" borderId="0" xfId="49" applyFont="1" applyFill="1" applyAlignment="1">
      <alignment vertical="center"/>
    </xf>
    <xf numFmtId="180" fontId="16" fillId="0" borderId="0" xfId="49" applyNumberFormat="1" applyFont="1" applyFill="1" applyAlignment="1">
      <alignment vertical="center"/>
    </xf>
    <xf numFmtId="180" fontId="8" fillId="0" borderId="0" xfId="49" applyNumberFormat="1" applyFont="1" applyFill="1" applyAlignment="1">
      <alignment horizontal="right" vertical="center"/>
    </xf>
    <xf numFmtId="0" fontId="9" fillId="0" borderId="3" xfId="49" applyFont="1" applyFill="1" applyBorder="1" applyAlignment="1">
      <alignment horizontal="center" vertical="center"/>
    </xf>
    <xf numFmtId="180" fontId="9" fillId="0" borderId="3" xfId="49" applyNumberFormat="1" applyFont="1" applyFill="1" applyBorder="1" applyAlignment="1">
      <alignment horizontal="center" vertical="center"/>
    </xf>
    <xf numFmtId="49" fontId="17" fillId="0" borderId="3" xfId="0" applyNumberFormat="1" applyFont="1" applyBorder="1" applyAlignment="1">
      <alignment horizontal="left" vertical="center"/>
    </xf>
    <xf numFmtId="180" fontId="13" fillId="0" borderId="3" xfId="0" applyNumberFormat="1" applyFont="1" applyBorder="1" applyAlignment="1">
      <alignment horizontal="right" vertical="center" wrapText="1"/>
    </xf>
    <xf numFmtId="49" fontId="18" fillId="0" borderId="3" xfId="0" applyNumberFormat="1" applyFont="1" applyBorder="1" applyAlignment="1">
      <alignment horizontal="left" vertical="center"/>
    </xf>
    <xf numFmtId="180" fontId="14" fillId="0" borderId="3" xfId="0" applyNumberFormat="1" applyFont="1" applyBorder="1" applyAlignment="1">
      <alignment horizontal="right" vertical="center" wrapText="1"/>
    </xf>
    <xf numFmtId="180" fontId="8" fillId="0" borderId="0" xfId="49" applyNumberFormat="1" applyFont="1" applyFill="1" applyAlignment="1">
      <alignment horizontal="left" vertical="center" indent="2"/>
    </xf>
    <xf numFmtId="0" fontId="14" fillId="0" borderId="3" xfId="0" applyFont="1" applyFill="1" applyBorder="1" applyAlignment="1">
      <alignment horizontal="justify" vertical="center" wrapText="1"/>
    </xf>
    <xf numFmtId="180" fontId="8" fillId="0" borderId="0" xfId="49" applyNumberFormat="1" applyFont="1" applyFill="1" applyAlignment="1">
      <alignment vertical="center"/>
    </xf>
    <xf numFmtId="0" fontId="14" fillId="0" borderId="3" xfId="0" applyFont="1" applyBorder="1" applyAlignment="1">
      <alignment vertical="center"/>
    </xf>
    <xf numFmtId="0" fontId="15" fillId="0" borderId="3" xfId="49" applyFont="1" applyFill="1" applyBorder="1" applyAlignment="1">
      <alignment horizontal="left" vertical="center"/>
    </xf>
    <xf numFmtId="0" fontId="19" fillId="0" borderId="3" xfId="49" applyFont="1" applyFill="1" applyBorder="1" applyAlignment="1">
      <alignment vertical="center"/>
    </xf>
    <xf numFmtId="180" fontId="15" fillId="0" borderId="3" xfId="49" applyNumberFormat="1" applyFont="1" applyFill="1" applyBorder="1" applyAlignment="1">
      <alignment vertical="center"/>
    </xf>
    <xf numFmtId="0" fontId="16" fillId="0" borderId="3" xfId="49" applyFont="1" applyFill="1" applyBorder="1" applyAlignment="1">
      <alignment horizontal="left" vertical="center"/>
    </xf>
    <xf numFmtId="0" fontId="20" fillId="0" borderId="3" xfId="49" applyFont="1" applyFill="1" applyBorder="1" applyAlignment="1">
      <alignment vertical="center"/>
    </xf>
    <xf numFmtId="180" fontId="16" fillId="0" borderId="3" xfId="49" applyNumberFormat="1" applyFont="1" applyFill="1" applyBorder="1" applyAlignment="1">
      <alignment vertical="center"/>
    </xf>
    <xf numFmtId="0" fontId="8" fillId="0" borderId="0" xfId="57" applyFont="1" applyAlignment="1">
      <alignment wrapText="1"/>
    </xf>
    <xf numFmtId="0" fontId="21" fillId="0" borderId="0" xfId="57" applyFont="1" applyAlignment="1">
      <alignment horizontal="center" vertical="center" wrapText="1"/>
    </xf>
    <xf numFmtId="0" fontId="9" fillId="0" borderId="0" xfId="57" applyFont="1" applyAlignment="1">
      <alignment horizontal="center" vertical="center" wrapText="1"/>
    </xf>
    <xf numFmtId="0" fontId="9" fillId="0" borderId="0" xfId="57" applyFont="1" applyAlignment="1">
      <alignment wrapText="1"/>
    </xf>
    <xf numFmtId="0" fontId="16" fillId="0" borderId="0" xfId="57" applyFont="1" applyAlignment="1">
      <alignment wrapText="1"/>
    </xf>
    <xf numFmtId="0" fontId="8" fillId="0" borderId="0" xfId="54" applyFont="1" applyBorder="1" applyAlignment="1">
      <alignment horizontal="left" vertical="center" wrapText="1"/>
    </xf>
    <xf numFmtId="0" fontId="22" fillId="0" borderId="0" xfId="54" applyFont="1" applyBorder="1" applyAlignment="1">
      <alignment horizontal="left" vertical="center" wrapText="1"/>
    </xf>
    <xf numFmtId="49" fontId="11" fillId="0" borderId="0" xfId="57" applyNumberFormat="1" applyFont="1" applyAlignment="1">
      <alignment horizontal="centerContinuous" vertical="center" wrapText="1"/>
    </xf>
    <xf numFmtId="49" fontId="12" fillId="0" borderId="0" xfId="57" applyNumberFormat="1" applyFont="1" applyAlignment="1">
      <alignment horizontal="centerContinuous" vertical="center" wrapText="1"/>
    </xf>
    <xf numFmtId="0" fontId="9" fillId="0" borderId="0" xfId="57" applyFont="1" applyAlignment="1">
      <alignment horizontal="center" wrapText="1"/>
    </xf>
    <xf numFmtId="180" fontId="23" fillId="0" borderId="0" xfId="4" applyNumberFormat="1" applyFont="1" applyFill="1" applyAlignment="1">
      <alignment horizontal="right" vertical="top"/>
      <protection locked="0"/>
    </xf>
    <xf numFmtId="0" fontId="21" fillId="0" borderId="3" xfId="57" applyFont="1" applyBorder="1" applyAlignment="1">
      <alignment horizontal="center" vertical="center" wrapText="1"/>
    </xf>
    <xf numFmtId="1" fontId="21" fillId="0" borderId="3" xfId="57" applyNumberFormat="1" applyFont="1" applyBorder="1" applyAlignment="1" applyProtection="1">
      <alignment horizontal="center" vertical="center" wrapText="1"/>
      <protection locked="0"/>
    </xf>
    <xf numFmtId="0" fontId="21" fillId="0" borderId="0" xfId="57" applyFont="1" applyBorder="1" applyAlignment="1">
      <alignment horizontal="center" vertical="center" wrapText="1"/>
    </xf>
    <xf numFmtId="181" fontId="8" fillId="0" borderId="3" xfId="57" applyNumberFormat="1" applyFont="1" applyFill="1" applyBorder="1" applyAlignment="1">
      <alignment horizontal="center" vertical="center" wrapText="1"/>
    </xf>
    <xf numFmtId="181" fontId="8" fillId="0" borderId="3" xfId="57" applyNumberFormat="1" applyFont="1" applyFill="1" applyBorder="1" applyAlignment="1">
      <alignment horizontal="right" vertical="center" wrapText="1"/>
    </xf>
    <xf numFmtId="0" fontId="9" fillId="0" borderId="0" xfId="57" applyFont="1" applyBorder="1" applyAlignment="1">
      <alignment horizontal="center" vertical="center" wrapText="1"/>
    </xf>
    <xf numFmtId="0" fontId="9" fillId="0" borderId="3" xfId="57" applyFont="1" applyBorder="1" applyAlignment="1">
      <alignment horizontal="center" vertical="center" wrapText="1"/>
    </xf>
    <xf numFmtId="181" fontId="8" fillId="0" borderId="3" xfId="57" applyNumberFormat="1" applyFont="1" applyBorder="1" applyAlignment="1">
      <alignment horizontal="right" vertical="center" wrapText="1"/>
    </xf>
    <xf numFmtId="0" fontId="8" fillId="0" borderId="0" xfId="57" applyFont="1" applyBorder="1" applyAlignment="1">
      <alignment wrapText="1"/>
    </xf>
    <xf numFmtId="177" fontId="10" fillId="0" borderId="0" xfId="4" applyNumberFormat="1" applyFont="1" applyFill="1" applyAlignment="1">
      <alignment vertical="top"/>
      <protection locked="0"/>
    </xf>
    <xf numFmtId="0" fontId="9" fillId="0" borderId="0" xfId="57" applyFont="1" applyBorder="1" applyAlignment="1">
      <alignment wrapText="1"/>
    </xf>
    <xf numFmtId="0" fontId="24" fillId="0" borderId="0" xfId="4" applyFont="1" applyFill="1" applyAlignment="1">
      <alignment vertical="top"/>
      <protection locked="0"/>
    </xf>
    <xf numFmtId="49" fontId="21" fillId="0" borderId="3" xfId="4" applyNumberFormat="1" applyFont="1" applyFill="1" applyBorder="1" applyAlignment="1">
      <alignment horizontal="center" vertical="center"/>
      <protection locked="0"/>
    </xf>
    <xf numFmtId="0" fontId="9" fillId="0" borderId="0" xfId="4" applyFont="1" applyFill="1" applyAlignment="1">
      <alignment vertical="top"/>
      <protection locked="0"/>
    </xf>
    <xf numFmtId="0" fontId="24" fillId="0" borderId="0" xfId="49" applyFont="1" applyFill="1" applyAlignment="1">
      <alignment vertical="center" wrapText="1"/>
    </xf>
    <xf numFmtId="49" fontId="8" fillId="0" borderId="3" xfId="4" applyNumberFormat="1" applyFont="1" applyFill="1" applyBorder="1" applyAlignment="1">
      <alignment horizontal="center" vertical="center"/>
      <protection locked="0"/>
    </xf>
    <xf numFmtId="49" fontId="8" fillId="0" borderId="3" xfId="4" applyNumberFormat="1" applyFont="1" applyFill="1" applyBorder="1" applyAlignment="1">
      <alignment horizontal="left" vertical="center"/>
      <protection locked="0"/>
    </xf>
    <xf numFmtId="0" fontId="10" fillId="0" borderId="0" xfId="49" applyFont="1" applyFill="1" applyAlignment="1">
      <alignment vertical="center" wrapText="1"/>
    </xf>
    <xf numFmtId="180" fontId="24" fillId="0" borderId="0" xfId="4" applyNumberFormat="1" applyFont="1" applyFill="1" applyAlignment="1">
      <alignment vertical="top"/>
      <protection locked="0"/>
    </xf>
    <xf numFmtId="0" fontId="24" fillId="0" borderId="0" xfId="49" applyFont="1" applyFill="1" applyAlignment="1">
      <alignment horizontal="center" vertical="center" wrapText="1"/>
    </xf>
    <xf numFmtId="0" fontId="10" fillId="0" borderId="0" xfId="49" applyFont="1" applyFill="1" applyAlignment="1">
      <alignment horizontal="center" vertical="center" wrapText="1"/>
    </xf>
    <xf numFmtId="181" fontId="8" fillId="0" borderId="3" xfId="4" applyNumberFormat="1" applyFont="1" applyFill="1" applyBorder="1" applyAlignment="1">
      <alignment vertical="center"/>
      <protection locked="0"/>
    </xf>
    <xf numFmtId="49" fontId="10" fillId="0" borderId="0" xfId="4" applyNumberFormat="1" applyFont="1" applyFill="1" applyAlignment="1">
      <alignment horizontal="left" vertical="top" indent="1"/>
      <protection locked="0"/>
    </xf>
    <xf numFmtId="49" fontId="10" fillId="0" borderId="0" xfId="4" applyNumberFormat="1" applyFont="1" applyFill="1" applyAlignment="1">
      <alignment horizontal="left" vertical="top" indent="2"/>
      <protection locked="0"/>
    </xf>
    <xf numFmtId="49" fontId="9" fillId="0" borderId="3" xfId="4" applyNumberFormat="1" applyFont="1" applyFill="1" applyBorder="1" applyAlignment="1">
      <alignment horizontal="left" vertical="center"/>
      <protection locked="0"/>
    </xf>
    <xf numFmtId="0" fontId="9" fillId="0" borderId="3" xfId="4" applyFont="1" applyFill="1" applyBorder="1" applyAlignment="1">
      <alignment horizontal="left" vertical="center"/>
      <protection locked="0"/>
    </xf>
    <xf numFmtId="180" fontId="9" fillId="0" borderId="3" xfId="4" applyNumberFormat="1" applyFont="1" applyFill="1" applyBorder="1" applyAlignment="1">
      <alignment vertical="center"/>
      <protection locked="0"/>
    </xf>
    <xf numFmtId="49" fontId="9" fillId="0" borderId="3" xfId="4" applyNumberFormat="1" applyFont="1" applyFill="1" applyBorder="1" applyAlignment="1">
      <alignment horizontal="left" vertical="center" indent="1"/>
      <protection locked="0"/>
    </xf>
    <xf numFmtId="49" fontId="25" fillId="0" borderId="3" xfId="4" applyNumberFormat="1" applyFont="1" applyFill="1" applyBorder="1" applyAlignment="1">
      <alignment horizontal="left" vertical="center" wrapText="1" indent="1"/>
      <protection locked="0"/>
    </xf>
    <xf numFmtId="0" fontId="8" fillId="0" borderId="3" xfId="4" applyNumberFormat="1" applyFont="1" applyFill="1" applyBorder="1" applyAlignment="1">
      <alignment vertical="center"/>
      <protection locked="0"/>
    </xf>
    <xf numFmtId="49" fontId="8" fillId="0" borderId="0" xfId="4" applyNumberFormat="1" applyFont="1" applyFill="1" applyAlignment="1">
      <alignment horizontal="left" vertical="top" indent="1"/>
      <protection locked="0"/>
    </xf>
    <xf numFmtId="49" fontId="10" fillId="0" borderId="0" xfId="49" applyNumberFormat="1" applyFont="1" applyFill="1" applyAlignment="1">
      <alignment horizontal="left" indent="1"/>
    </xf>
    <xf numFmtId="49" fontId="8" fillId="0" borderId="3" xfId="4" applyNumberFormat="1" applyFont="1" applyFill="1" applyBorder="1" applyAlignment="1">
      <alignment horizontal="left" vertical="center" indent="2"/>
      <protection locked="0"/>
    </xf>
    <xf numFmtId="49" fontId="26" fillId="0" borderId="3" xfId="4" applyNumberFormat="1" applyFont="1" applyFill="1" applyBorder="1" applyAlignment="1">
      <alignment horizontal="left" vertical="center" indent="2"/>
      <protection locked="0"/>
    </xf>
    <xf numFmtId="0" fontId="8" fillId="0" borderId="3" xfId="4" applyNumberFormat="1" applyFont="1" applyFill="1" applyBorder="1" applyAlignment="1">
      <alignment horizontal="right" vertical="center"/>
      <protection locked="0"/>
    </xf>
    <xf numFmtId="49" fontId="8" fillId="0" borderId="0" xfId="4" applyNumberFormat="1" applyFont="1" applyFill="1" applyAlignment="1">
      <alignment horizontal="left" vertical="top" indent="2"/>
      <protection locked="0"/>
    </xf>
    <xf numFmtId="49" fontId="10" fillId="0" borderId="0" xfId="49" applyNumberFormat="1" applyFont="1" applyFill="1" applyAlignment="1">
      <alignment horizontal="left" indent="2"/>
    </xf>
    <xf numFmtId="0" fontId="7" fillId="0" borderId="3" xfId="4" applyFont="1" applyFill="1" applyBorder="1" applyAlignment="1">
      <alignment horizontal="left" vertical="center" indent="2"/>
      <protection locked="0"/>
    </xf>
    <xf numFmtId="180" fontId="8" fillId="0" borderId="3" xfId="4" applyNumberFormat="1" applyFont="1" applyFill="1" applyBorder="1" applyAlignment="1">
      <alignment vertical="center"/>
      <protection locked="0"/>
    </xf>
    <xf numFmtId="179" fontId="10" fillId="0" borderId="0" xfId="4" applyNumberFormat="1" applyFont="1" applyFill="1" applyAlignment="1">
      <alignment vertical="top"/>
      <protection locked="0"/>
    </xf>
    <xf numFmtId="49" fontId="10" fillId="0" borderId="0" xfId="49" applyNumberFormat="1" applyFont="1" applyFill="1" applyAlignment="1" applyProtection="1">
      <alignment horizontal="left" vertical="center" indent="1"/>
      <protection locked="0"/>
    </xf>
    <xf numFmtId="49" fontId="10" fillId="0" borderId="0" xfId="49" applyNumberFormat="1" applyFont="1" applyFill="1" applyAlignment="1" applyProtection="1">
      <alignment horizontal="left" vertical="center" indent="2"/>
      <protection locked="0"/>
    </xf>
    <xf numFmtId="180" fontId="8" fillId="0" borderId="0" xfId="4" applyNumberFormat="1" applyFont="1" applyFill="1" applyAlignment="1">
      <alignment horizontal="right" vertical="center"/>
      <protection locked="0"/>
    </xf>
    <xf numFmtId="49" fontId="21" fillId="0" borderId="13" xfId="4" applyNumberFormat="1" applyFont="1" applyFill="1" applyBorder="1" applyAlignment="1">
      <alignment horizontal="center" vertical="center"/>
      <protection locked="0"/>
    </xf>
    <xf numFmtId="180" fontId="9" fillId="0" borderId="13" xfId="4" applyNumberFormat="1" applyFont="1" applyFill="1" applyBorder="1" applyAlignment="1">
      <alignment horizontal="center" vertical="center"/>
      <protection locked="0"/>
    </xf>
    <xf numFmtId="49" fontId="21" fillId="0" borderId="13" xfId="4" applyNumberFormat="1" applyFont="1" applyFill="1" applyBorder="1" applyAlignment="1">
      <alignment horizontal="left" vertical="center"/>
      <protection locked="0"/>
    </xf>
    <xf numFmtId="180" fontId="9" fillId="0" borderId="13" xfId="4" applyNumberFormat="1" applyFont="1" applyFill="1" applyBorder="1" applyAlignment="1">
      <alignment horizontal="right" vertical="center"/>
      <protection locked="0"/>
    </xf>
    <xf numFmtId="0" fontId="27" fillId="0" borderId="3" xfId="0" applyFont="1" applyBorder="1" applyAlignment="1">
      <alignment horizontal="justify" vertical="center" wrapText="1"/>
    </xf>
    <xf numFmtId="0" fontId="27" fillId="0" borderId="3" xfId="0" applyFont="1" applyBorder="1" applyAlignment="1">
      <alignment horizontal="right" vertical="center" wrapText="1"/>
    </xf>
    <xf numFmtId="0" fontId="25" fillId="0" borderId="11" xfId="4" applyFont="1" applyFill="1" applyBorder="1" applyAlignment="1">
      <alignment horizontal="center" vertical="center"/>
      <protection locked="0"/>
    </xf>
    <xf numFmtId="0" fontId="21" fillId="0" borderId="0" xfId="49" applyFont="1" applyFill="1" applyAlignment="1">
      <alignment vertical="center"/>
    </xf>
    <xf numFmtId="0" fontId="21" fillId="0" borderId="3" xfId="49" applyFont="1" applyFill="1" applyBorder="1" applyAlignment="1">
      <alignment horizontal="center" vertical="center"/>
    </xf>
    <xf numFmtId="180" fontId="21" fillId="0" borderId="3" xfId="49" applyNumberFormat="1" applyFont="1" applyFill="1" applyBorder="1" applyAlignment="1">
      <alignment horizontal="center" vertical="center"/>
    </xf>
    <xf numFmtId="0" fontId="21" fillId="0" borderId="3" xfId="49" applyFont="1" applyFill="1" applyBorder="1" applyAlignment="1">
      <alignment horizontal="left" vertical="center"/>
    </xf>
    <xf numFmtId="0" fontId="15" fillId="0" borderId="0" xfId="57" applyFont="1" applyAlignment="1">
      <alignment wrapText="1"/>
    </xf>
    <xf numFmtId="0" fontId="13" fillId="0" borderId="3" xfId="45" applyFont="1" applyBorder="1" applyAlignment="1">
      <alignment horizontal="center" vertical="center"/>
    </xf>
    <xf numFmtId="0" fontId="13" fillId="0" borderId="3" xfId="45" applyFont="1" applyBorder="1" applyAlignment="1">
      <alignment vertical="center" wrapText="1"/>
    </xf>
    <xf numFmtId="181" fontId="13" fillId="0" borderId="3" xfId="45" applyNumberFormat="1" applyFont="1" applyBorder="1" applyAlignment="1">
      <alignment horizontal="right" vertical="center" wrapText="1"/>
    </xf>
    <xf numFmtId="0" fontId="14" fillId="0" borderId="3" xfId="45" applyFont="1" applyBorder="1" applyAlignment="1">
      <alignment horizontal="center" vertical="center"/>
    </xf>
    <xf numFmtId="0" fontId="14" fillId="0" borderId="3" xfId="45" applyFont="1" applyBorder="1" applyAlignment="1">
      <alignment vertical="center" wrapText="1"/>
    </xf>
    <xf numFmtId="181" fontId="14" fillId="0" borderId="3" xfId="45" applyNumberFormat="1" applyFont="1" applyBorder="1" applyAlignment="1">
      <alignment horizontal="right" vertical="center" wrapText="1"/>
    </xf>
    <xf numFmtId="0" fontId="16" fillId="0" borderId="3" xfId="57" applyFont="1" applyBorder="1" applyAlignment="1">
      <alignment wrapText="1"/>
    </xf>
    <xf numFmtId="0" fontId="28" fillId="0" borderId="3" xfId="45" applyFont="1" applyFill="1" applyBorder="1" applyAlignment="1">
      <alignment horizontal="center" vertical="center" wrapText="1"/>
    </xf>
    <xf numFmtId="181" fontId="21" fillId="0" borderId="3" xfId="4" applyNumberFormat="1" applyFont="1" applyFill="1" applyBorder="1" applyAlignment="1">
      <alignment horizontal="center" vertical="center"/>
      <protection locked="0"/>
    </xf>
    <xf numFmtId="181" fontId="21" fillId="0" borderId="3" xfId="4" applyNumberFormat="1" applyFont="1" applyFill="1" applyBorder="1" applyAlignment="1">
      <alignment horizontal="right" vertical="center"/>
      <protection locked="0"/>
    </xf>
    <xf numFmtId="0" fontId="29" fillId="0" borderId="0" xfId="4" applyFont="1" applyFill="1" applyAlignment="1">
      <alignment vertical="top"/>
      <protection locked="0"/>
    </xf>
    <xf numFmtId="49" fontId="16" fillId="0" borderId="0" xfId="4" applyNumberFormat="1" applyFont="1" applyFill="1" applyAlignment="1">
      <alignment horizontal="left" vertical="top"/>
      <protection locked="0"/>
    </xf>
    <xf numFmtId="49" fontId="16" fillId="0" borderId="0" xfId="4" applyNumberFormat="1" applyFont="1" applyFill="1" applyAlignment="1">
      <alignment horizontal="left" vertical="top" indent="1"/>
      <protection locked="0"/>
    </xf>
    <xf numFmtId="49" fontId="16" fillId="0" borderId="0" xfId="4" applyNumberFormat="1" applyFont="1" applyFill="1" applyAlignment="1">
      <alignment horizontal="left" vertical="top" indent="2"/>
      <protection locked="0"/>
    </xf>
    <xf numFmtId="0" fontId="16" fillId="0" borderId="0" xfId="4" applyFont="1" applyFill="1" applyAlignment="1">
      <alignment vertical="top"/>
      <protection locked="0"/>
    </xf>
    <xf numFmtId="0" fontId="21" fillId="0" borderId="3" xfId="4" applyFont="1" applyFill="1" applyBorder="1" applyAlignment="1">
      <alignment horizontal="center" vertical="center"/>
      <protection locked="0"/>
    </xf>
    <xf numFmtId="180" fontId="21" fillId="0" borderId="3" xfId="4" applyNumberFormat="1" applyFont="1" applyFill="1" applyBorder="1" applyAlignment="1">
      <alignment horizontal="center" vertical="center"/>
      <protection locked="0"/>
    </xf>
    <xf numFmtId="0" fontId="29" fillId="0" borderId="0" xfId="49" applyFont="1" applyFill="1" applyAlignment="1">
      <alignment vertical="center" wrapText="1"/>
    </xf>
    <xf numFmtId="177" fontId="30" fillId="4" borderId="3" xfId="45" applyNumberFormat="1" applyFont="1" applyFill="1" applyBorder="1" applyAlignment="1">
      <alignment horizontal="left" vertical="center" wrapText="1"/>
    </xf>
    <xf numFmtId="177" fontId="30" fillId="4" borderId="3" xfId="45" applyNumberFormat="1" applyFont="1" applyFill="1" applyBorder="1" applyAlignment="1">
      <alignment horizontal="right" vertical="center" wrapText="1"/>
    </xf>
    <xf numFmtId="49" fontId="16" fillId="0" borderId="0" xfId="49" applyNumberFormat="1" applyFont="1" applyFill="1" applyAlignment="1">
      <alignment horizontal="left"/>
    </xf>
    <xf numFmtId="177" fontId="30" fillId="0" borderId="3" xfId="45" applyNumberFormat="1" applyFont="1" applyFill="1" applyBorder="1" applyAlignment="1">
      <alignment horizontal="left" vertical="center" wrapText="1"/>
    </xf>
    <xf numFmtId="177" fontId="30" fillId="0" borderId="3" xfId="45" applyNumberFormat="1" applyFont="1" applyFill="1" applyBorder="1" applyAlignment="1">
      <alignment horizontal="right" vertical="center" wrapText="1"/>
    </xf>
    <xf numFmtId="49" fontId="16" fillId="0" borderId="0" xfId="49" applyNumberFormat="1" applyFont="1" applyFill="1" applyAlignment="1">
      <alignment horizontal="left" indent="1"/>
    </xf>
    <xf numFmtId="49" fontId="16" fillId="0" borderId="0" xfId="49" applyNumberFormat="1" applyFont="1" applyFill="1" applyAlignment="1">
      <alignment horizontal="left" indent="2"/>
    </xf>
    <xf numFmtId="179" fontId="16" fillId="0" borderId="0" xfId="4" applyNumberFormat="1" applyFont="1" applyFill="1" applyAlignment="1">
      <alignment vertical="top"/>
      <protection locked="0"/>
    </xf>
    <xf numFmtId="49" fontId="16" fillId="0" borderId="0" xfId="49" applyNumberFormat="1" applyFont="1" applyFill="1"/>
    <xf numFmtId="181" fontId="16" fillId="0" borderId="0" xfId="4" applyNumberFormat="1" applyFont="1" applyFill="1" applyAlignment="1">
      <alignment vertical="top"/>
      <protection locked="0"/>
    </xf>
    <xf numFmtId="177" fontId="16" fillId="0" borderId="0" xfId="4" applyNumberFormat="1" applyFont="1" applyFill="1" applyAlignment="1">
      <alignment vertical="top"/>
      <protection locked="0"/>
    </xf>
    <xf numFmtId="0" fontId="16" fillId="0" borderId="0" xfId="49" applyFont="1" applyFill="1" applyAlignment="1">
      <alignment vertical="center" wrapText="1"/>
    </xf>
    <xf numFmtId="0" fontId="30" fillId="0" borderId="17" xfId="0" applyFont="1" applyBorder="1" applyAlignment="1">
      <alignment horizontal="left" vertical="center"/>
    </xf>
    <xf numFmtId="0" fontId="30" fillId="0" borderId="17" xfId="0" applyFont="1" applyBorder="1" applyAlignment="1">
      <alignment horizontal="left" vertical="center" wrapText="1"/>
    </xf>
    <xf numFmtId="180" fontId="29" fillId="0" borderId="0" xfId="4" applyNumberFormat="1" applyFont="1" applyFill="1" applyAlignment="1">
      <alignment vertical="top"/>
      <protection locked="0"/>
    </xf>
    <xf numFmtId="0" fontId="29" fillId="0" borderId="0" xfId="49" applyFont="1" applyFill="1" applyAlignment="1">
      <alignment horizontal="center" vertical="center" wrapText="1"/>
    </xf>
    <xf numFmtId="2" fontId="16" fillId="0" borderId="0" xfId="49" applyNumberFormat="1" applyFont="1" applyFill="1"/>
    <xf numFmtId="180" fontId="16" fillId="0" borderId="0" xfId="4" applyNumberFormat="1" applyFont="1" applyFill="1" applyAlignment="1">
      <alignment vertical="top"/>
      <protection locked="0"/>
    </xf>
    <xf numFmtId="0" fontId="16" fillId="0" borderId="0" xfId="49" applyFont="1" applyFill="1" applyAlignment="1">
      <alignment horizontal="center" vertical="center" wrapText="1"/>
    </xf>
    <xf numFmtId="49" fontId="16" fillId="0" borderId="0" xfId="49" applyNumberFormat="1" applyFont="1" applyFill="1" applyAlignment="1" applyProtection="1">
      <alignment horizontal="left" vertical="center"/>
      <protection locked="0"/>
    </xf>
    <xf numFmtId="49" fontId="16" fillId="0" borderId="0" xfId="49" applyNumberFormat="1" applyFont="1" applyFill="1" applyAlignment="1" applyProtection="1">
      <alignment horizontal="left" vertical="center" indent="1"/>
      <protection locked="0"/>
    </xf>
    <xf numFmtId="49" fontId="16" fillId="0" borderId="0" xfId="49" applyNumberFormat="1" applyFont="1" applyFill="1" applyAlignment="1" applyProtection="1">
      <alignment horizontal="left" vertical="center" indent="2"/>
      <protection locked="0"/>
    </xf>
    <xf numFmtId="49" fontId="16" fillId="0" borderId="0" xfId="49" applyNumberFormat="1" applyFont="1" applyFill="1" applyAlignment="1" applyProtection="1">
      <alignment vertical="center"/>
      <protection locked="0"/>
    </xf>
    <xf numFmtId="2" fontId="16" fillId="0" borderId="0" xfId="49" applyNumberFormat="1" applyFont="1" applyFill="1" applyAlignment="1" applyProtection="1">
      <alignment vertical="center"/>
      <protection locked="0"/>
    </xf>
    <xf numFmtId="181" fontId="15" fillId="0" borderId="3" xfId="4" applyNumberFormat="1" applyFont="1" applyFill="1" applyBorder="1" applyAlignment="1">
      <alignment vertical="center"/>
      <protection locked="0"/>
    </xf>
    <xf numFmtId="0" fontId="28" fillId="0" borderId="3" xfId="56" applyFont="1" applyBorder="1" applyAlignment="1" applyProtection="1">
      <alignment vertical="center"/>
    </xf>
    <xf numFmtId="180" fontId="9" fillId="0" borderId="3" xfId="4" applyNumberFormat="1" applyFont="1" applyFill="1" applyBorder="1" applyAlignment="1">
      <alignment horizontal="right" vertical="center"/>
      <protection locked="0"/>
    </xf>
    <xf numFmtId="0" fontId="9" fillId="0" borderId="0" xfId="49" applyFont="1" applyFill="1" applyAlignment="1">
      <alignment vertical="center" wrapText="1"/>
    </xf>
    <xf numFmtId="0" fontId="30" fillId="0" borderId="3" xfId="56" applyFont="1" applyBorder="1" applyAlignment="1" applyProtection="1">
      <alignment vertical="center"/>
    </xf>
    <xf numFmtId="180" fontId="8" fillId="0" borderId="3" xfId="4" applyNumberFormat="1" applyFont="1" applyFill="1" applyBorder="1" applyAlignment="1">
      <alignment horizontal="right" vertical="center"/>
      <protection locked="0"/>
    </xf>
    <xf numFmtId="0" fontId="25" fillId="0" borderId="3" xfId="4" applyFont="1" applyFill="1" applyBorder="1" applyAlignment="1">
      <alignment horizontal="center" vertical="center"/>
      <protection locked="0"/>
    </xf>
    <xf numFmtId="180" fontId="9" fillId="0" borderId="0" xfId="4" applyNumberFormat="1" applyFont="1" applyFill="1" applyAlignment="1">
      <alignment vertical="top"/>
      <protection locked="0"/>
    </xf>
    <xf numFmtId="0" fontId="9" fillId="0" borderId="0" xfId="49" applyFont="1" applyFill="1" applyAlignment="1">
      <alignment horizontal="center" vertical="center" wrapText="1"/>
    </xf>
    <xf numFmtId="49" fontId="8" fillId="0" borderId="0" xfId="49" applyNumberFormat="1" applyFont="1" applyFill="1" applyAlignment="1">
      <alignment horizontal="left" vertical="center" indent="1"/>
    </xf>
    <xf numFmtId="0" fontId="28" fillId="0" borderId="3" xfId="0" applyFont="1" applyBorder="1" applyAlignment="1">
      <alignment vertical="center"/>
    </xf>
    <xf numFmtId="180" fontId="9" fillId="0" borderId="3" xfId="49" applyNumberFormat="1" applyFont="1" applyFill="1" applyBorder="1" applyAlignment="1">
      <alignment horizontal="right" vertical="center"/>
    </xf>
    <xf numFmtId="49" fontId="26" fillId="0" borderId="3" xfId="49" applyNumberFormat="1" applyFont="1" applyFill="1" applyBorder="1" applyAlignment="1">
      <alignment horizontal="left" vertical="center"/>
    </xf>
    <xf numFmtId="0" fontId="9" fillId="0" borderId="11" xfId="49" applyFont="1" applyFill="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center" vertical="center"/>
    </xf>
    <xf numFmtId="181" fontId="13" fillId="2" borderId="3" xfId="45" applyNumberFormat="1" applyFont="1" applyFill="1" applyBorder="1" applyAlignment="1">
      <alignment horizontal="right" vertical="center" wrapText="1"/>
    </xf>
    <xf numFmtId="0" fontId="13" fillId="0" borderId="3" xfId="0" applyFont="1" applyFill="1" applyBorder="1" applyAlignment="1">
      <alignment horizontal="center" vertical="center"/>
    </xf>
    <xf numFmtId="0" fontId="13" fillId="0" borderId="3" xfId="45" applyFont="1" applyFill="1" applyBorder="1" applyAlignment="1">
      <alignment vertical="center" wrapText="1"/>
    </xf>
    <xf numFmtId="0" fontId="14" fillId="0" borderId="3" xfId="0" applyFont="1" applyFill="1" applyBorder="1" applyAlignment="1">
      <alignment horizontal="center" vertical="center"/>
    </xf>
    <xf numFmtId="0" fontId="14" fillId="0" borderId="3" xfId="45" applyFont="1" applyFill="1" applyBorder="1" applyAlignment="1">
      <alignment vertical="center" wrapText="1"/>
    </xf>
    <xf numFmtId="49" fontId="9" fillId="0" borderId="0" xfId="4" applyNumberFormat="1" applyFont="1" applyFill="1" applyAlignment="1">
      <alignment horizontal="left" vertical="top"/>
      <protection locked="0"/>
    </xf>
    <xf numFmtId="0" fontId="9" fillId="0" borderId="0" xfId="54" applyFont="1" applyBorder="1" applyAlignment="1">
      <alignment horizontal="left" vertical="center"/>
    </xf>
    <xf numFmtId="49" fontId="31" fillId="0" borderId="3" xfId="4" applyNumberFormat="1" applyFont="1" applyFill="1" applyBorder="1" applyAlignment="1">
      <alignment horizontal="center" vertical="center"/>
      <protection locked="0"/>
    </xf>
    <xf numFmtId="0" fontId="13" fillId="0" borderId="3" xfId="45" applyFont="1" applyFill="1" applyBorder="1" applyAlignment="1">
      <alignment horizontal="center" vertical="center" wrapText="1"/>
    </xf>
    <xf numFmtId="181" fontId="9" fillId="0" borderId="3" xfId="4" applyNumberFormat="1" applyFont="1" applyFill="1" applyBorder="1" applyAlignment="1">
      <alignment horizontal="center" vertical="center"/>
      <protection locked="0"/>
    </xf>
    <xf numFmtId="181" fontId="9" fillId="0" borderId="3" xfId="4" applyNumberFormat="1" applyFont="1" applyFill="1" applyBorder="1" applyAlignment="1">
      <alignment horizontal="right" vertical="center"/>
      <protection locked="0"/>
    </xf>
    <xf numFmtId="181" fontId="9" fillId="2" borderId="3" xfId="4" applyNumberFormat="1" applyFont="1" applyFill="1" applyBorder="1" applyAlignment="1">
      <alignment horizontal="right" vertical="center"/>
      <protection locked="0"/>
    </xf>
    <xf numFmtId="181" fontId="10" fillId="0" borderId="0" xfId="49" applyNumberFormat="1" applyFont="1" applyFill="1" applyAlignment="1">
      <alignment vertical="center" wrapText="1"/>
    </xf>
    <xf numFmtId="181" fontId="10" fillId="0" borderId="0" xfId="49" applyNumberFormat="1" applyFont="1" applyFill="1" applyAlignment="1">
      <alignment horizontal="center" vertical="center" wrapText="1"/>
    </xf>
    <xf numFmtId="0" fontId="15" fillId="0" borderId="3" xfId="49" applyFont="1" applyFill="1" applyBorder="1" applyAlignment="1">
      <alignment vertical="center"/>
    </xf>
    <xf numFmtId="0" fontId="16" fillId="0" borderId="3" xfId="49" applyFont="1" applyFill="1" applyBorder="1" applyAlignment="1">
      <alignment vertical="center"/>
    </xf>
    <xf numFmtId="180" fontId="15" fillId="2" borderId="3" xfId="49" applyNumberFormat="1" applyFont="1" applyFill="1" applyBorder="1" applyAlignment="1">
      <alignment vertical="center"/>
    </xf>
    <xf numFmtId="0" fontId="32" fillId="5" borderId="3" xfId="0" applyFont="1" applyFill="1" applyBorder="1" applyAlignment="1">
      <alignment horizontal="left" vertical="center" wrapText="1"/>
    </xf>
    <xf numFmtId="182" fontId="32" fillId="5" borderId="3" xfId="0" applyNumberFormat="1" applyFont="1" applyFill="1" applyBorder="1" applyAlignment="1">
      <alignment horizontal="right" vertical="center" wrapText="1"/>
    </xf>
    <xf numFmtId="0" fontId="32" fillId="0" borderId="3" xfId="0" applyFont="1" applyBorder="1" applyAlignment="1">
      <alignment horizontal="left" vertical="center" wrapText="1"/>
    </xf>
    <xf numFmtId="182" fontId="32" fillId="0" borderId="3" xfId="0" applyNumberFormat="1" applyFont="1" applyBorder="1" applyAlignment="1">
      <alignment horizontal="right" vertical="center" wrapText="1"/>
    </xf>
    <xf numFmtId="49" fontId="25" fillId="0" borderId="3" xfId="4" applyNumberFormat="1" applyFont="1" applyFill="1" applyBorder="1" applyAlignment="1">
      <alignment horizontal="left" vertical="center"/>
      <protection locked="0"/>
    </xf>
    <xf numFmtId="1" fontId="9" fillId="0" borderId="3" xfId="57" applyNumberFormat="1" applyFont="1" applyBorder="1" applyAlignment="1" applyProtection="1">
      <alignment horizontal="right" vertical="center" wrapText="1"/>
      <protection locked="0"/>
    </xf>
    <xf numFmtId="49" fontId="8" fillId="0" borderId="0" xfId="49" applyNumberFormat="1" applyFont="1" applyFill="1" applyAlignment="1">
      <alignment horizontal="left"/>
    </xf>
    <xf numFmtId="181" fontId="8" fillId="0" borderId="3" xfId="57" applyNumberFormat="1" applyFont="1" applyFill="1" applyBorder="1" applyAlignment="1">
      <alignment horizontal="right" vertical="center"/>
    </xf>
    <xf numFmtId="1" fontId="8" fillId="0" borderId="3" xfId="57" applyNumberFormat="1" applyFont="1" applyBorder="1" applyAlignment="1" applyProtection="1">
      <alignment horizontal="right" vertical="center" wrapText="1"/>
      <protection locked="0"/>
    </xf>
    <xf numFmtId="0" fontId="14" fillId="0" borderId="3" xfId="0" applyFont="1" applyFill="1" applyBorder="1" applyAlignment="1">
      <alignment vertical="center"/>
    </xf>
    <xf numFmtId="181" fontId="9" fillId="0" borderId="3" xfId="57" applyNumberFormat="1" applyFont="1" applyFill="1" applyBorder="1" applyAlignment="1">
      <alignment horizontal="right" vertical="center"/>
    </xf>
    <xf numFmtId="177" fontId="8" fillId="0" borderId="0" xfId="4" applyNumberFormat="1" applyFont="1" applyFill="1" applyAlignment="1">
      <alignment vertical="top"/>
      <protection locked="0"/>
    </xf>
    <xf numFmtId="49" fontId="26" fillId="0" borderId="3" xfId="4" applyNumberFormat="1" applyFont="1" applyFill="1" applyBorder="1" applyAlignment="1">
      <alignment horizontal="left" vertical="center" indent="1"/>
      <protection locked="0"/>
    </xf>
    <xf numFmtId="49" fontId="26" fillId="0" borderId="3" xfId="4" applyNumberFormat="1" applyFont="1" applyFill="1" applyBorder="1" applyAlignment="1">
      <alignment horizontal="left" vertical="center"/>
      <protection locked="0"/>
    </xf>
    <xf numFmtId="49" fontId="8" fillId="0" borderId="0" xfId="49" applyNumberFormat="1" applyFont="1" applyFill="1" applyAlignment="1" applyProtection="1">
      <alignment horizontal="left" vertical="center"/>
      <protection locked="0"/>
    </xf>
    <xf numFmtId="0" fontId="9" fillId="0" borderId="0" xfId="57" applyFont="1" applyAlignment="1">
      <alignment horizontal="center" vertical="center"/>
    </xf>
    <xf numFmtId="0" fontId="9" fillId="0" borderId="0" xfId="57" applyFont="1"/>
    <xf numFmtId="0" fontId="16" fillId="0" borderId="0" xfId="57" applyFont="1"/>
    <xf numFmtId="0" fontId="22" fillId="0" borderId="0" xfId="54" applyFont="1" applyBorder="1" applyAlignment="1">
      <alignment horizontal="left" vertical="center"/>
    </xf>
    <xf numFmtId="0" fontId="15" fillId="0" borderId="0" xfId="57" applyFont="1" applyAlignment="1">
      <alignment horizontal="center"/>
    </xf>
    <xf numFmtId="183" fontId="16" fillId="0" borderId="0" xfId="57" applyNumberFormat="1" applyFont="1" applyAlignment="1">
      <alignment horizontal="right" vertical="center"/>
    </xf>
    <xf numFmtId="0" fontId="21" fillId="0" borderId="3" xfId="57" applyFont="1" applyBorder="1" applyAlignment="1">
      <alignment horizontal="center" vertical="center"/>
    </xf>
    <xf numFmtId="1" fontId="9" fillId="0" borderId="3" xfId="57" applyNumberFormat="1" applyFont="1" applyBorder="1" applyAlignment="1" applyProtection="1">
      <alignment horizontal="center" vertical="center" wrapText="1"/>
      <protection locked="0"/>
    </xf>
    <xf numFmtId="0" fontId="9" fillId="0" borderId="0" xfId="57" applyFont="1" applyBorder="1" applyAlignment="1">
      <alignment horizontal="center" vertical="center"/>
    </xf>
    <xf numFmtId="0" fontId="31" fillId="0" borderId="3" xfId="58" applyFont="1" applyFill="1" applyBorder="1" applyAlignment="1" applyProtection="1">
      <alignment horizontal="left" vertical="center"/>
      <protection locked="0"/>
    </xf>
    <xf numFmtId="49" fontId="7" fillId="0" borderId="3" xfId="57" applyNumberFormat="1" applyFont="1" applyFill="1" applyBorder="1" applyAlignment="1">
      <alignment horizontal="left" vertical="center"/>
    </xf>
    <xf numFmtId="1" fontId="31" fillId="0" borderId="3" xfId="58" applyNumberFormat="1" applyFont="1" applyFill="1" applyBorder="1" applyAlignment="1" applyProtection="1">
      <alignment vertical="center"/>
      <protection locked="0"/>
    </xf>
    <xf numFmtId="49" fontId="31" fillId="0" borderId="3" xfId="57" applyNumberFormat="1" applyFont="1" applyFill="1" applyBorder="1" applyAlignment="1">
      <alignment horizontal="left" vertical="center"/>
    </xf>
    <xf numFmtId="0" fontId="9" fillId="0" borderId="11" xfId="57" applyFont="1" applyBorder="1" applyAlignment="1">
      <alignment horizontal="center" vertical="center"/>
    </xf>
    <xf numFmtId="181" fontId="9" fillId="0" borderId="3" xfId="57" applyNumberFormat="1" applyFont="1" applyBorder="1" applyAlignment="1">
      <alignment horizontal="right" vertical="center"/>
    </xf>
    <xf numFmtId="0" fontId="9" fillId="0" borderId="0" xfId="57" applyFont="1" applyBorder="1"/>
    <xf numFmtId="0" fontId="53" fillId="0" borderId="0" xfId="0" applyFont="1" applyAlignment="1">
      <alignment horizontal="left" vertical="center" indent="1"/>
    </xf>
    <xf numFmtId="0" fontId="55" fillId="0" borderId="0" xfId="0" applyFont="1" applyAlignment="1">
      <alignment vertical="center"/>
    </xf>
    <xf numFmtId="49" fontId="12" fillId="0" borderId="0" xfId="57" applyNumberFormat="1" applyFont="1" applyAlignment="1">
      <alignment horizontal="centerContinuous" vertical="center"/>
    </xf>
    <xf numFmtId="183" fontId="60" fillId="0" borderId="0" xfId="57" applyNumberFormat="1" applyFont="1" applyAlignment="1">
      <alignment horizontal="right" vertical="center"/>
    </xf>
    <xf numFmtId="0" fontId="61" fillId="0" borderId="18" xfId="57" applyFont="1" applyBorder="1" applyAlignment="1">
      <alignment horizontal="center" vertical="center"/>
    </xf>
    <xf numFmtId="0" fontId="15" fillId="0" borderId="0" xfId="57" applyFont="1" applyBorder="1" applyAlignment="1">
      <alignment horizontal="center" vertical="center"/>
    </xf>
    <xf numFmtId="0" fontId="15" fillId="0" borderId="0" xfId="57" applyFont="1" applyAlignment="1">
      <alignment horizontal="center" vertical="center"/>
    </xf>
    <xf numFmtId="49" fontId="60" fillId="0" borderId="18" xfId="57" applyNumberFormat="1" applyFont="1" applyFill="1" applyBorder="1" applyAlignment="1">
      <alignment horizontal="left" vertical="center"/>
    </xf>
    <xf numFmtId="49" fontId="9" fillId="0" borderId="0" xfId="57" applyNumberFormat="1" applyFont="1" applyBorder="1" applyAlignment="1">
      <alignment horizontal="left" vertical="center"/>
    </xf>
    <xf numFmtId="49" fontId="9" fillId="0" borderId="0" xfId="57" applyNumberFormat="1" applyFont="1" applyAlignment="1">
      <alignment horizontal="left" vertical="center"/>
    </xf>
    <xf numFmtId="49" fontId="8" fillId="0" borderId="0" xfId="57" applyNumberFormat="1" applyFont="1" applyBorder="1" applyAlignment="1">
      <alignment horizontal="left" indent="1"/>
    </xf>
    <xf numFmtId="49" fontId="8" fillId="0" borderId="0" xfId="57" applyNumberFormat="1" applyFont="1" applyAlignment="1">
      <alignment horizontal="left" indent="1"/>
    </xf>
    <xf numFmtId="181" fontId="60" fillId="0" borderId="18" xfId="57" applyNumberFormat="1" applyFont="1" applyFill="1" applyBorder="1" applyAlignment="1">
      <alignment horizontal="left" vertical="center"/>
    </xf>
    <xf numFmtId="0" fontId="8" fillId="0" borderId="0" xfId="57" applyFont="1" applyBorder="1"/>
    <xf numFmtId="0" fontId="8" fillId="0" borderId="0" xfId="57" applyFont="1"/>
    <xf numFmtId="0" fontId="60" fillId="0" borderId="18" xfId="57" applyFont="1" applyBorder="1" applyAlignment="1">
      <alignment horizontal="left" vertical="center"/>
    </xf>
    <xf numFmtId="49" fontId="11" fillId="0" borderId="0" xfId="57" applyNumberFormat="1" applyFont="1" applyAlignment="1">
      <alignment horizontal="centerContinuous" vertical="center"/>
    </xf>
    <xf numFmtId="184" fontId="62" fillId="0" borderId="18" xfId="57" applyNumberFormat="1" applyFont="1" applyBorder="1" applyAlignment="1">
      <alignment horizontal="center" vertical="center"/>
    </xf>
    <xf numFmtId="184" fontId="62" fillId="0" borderId="18" xfId="57" applyNumberFormat="1" applyFont="1" applyFill="1" applyBorder="1" applyAlignment="1">
      <alignment horizontal="center" vertical="center"/>
    </xf>
    <xf numFmtId="181" fontId="60" fillId="0" borderId="18" xfId="57" applyNumberFormat="1" applyFont="1" applyFill="1" applyBorder="1" applyAlignment="1">
      <alignment horizontal="left" vertical="center" indent="1"/>
    </xf>
    <xf numFmtId="0" fontId="40" fillId="0" borderId="0" xfId="54" applyFont="1" applyBorder="1" applyAlignment="1">
      <alignment horizontal="left" vertical="center"/>
    </xf>
    <xf numFmtId="184" fontId="63" fillId="0" borderId="18" xfId="57" applyNumberFormat="1" applyFont="1" applyBorder="1" applyAlignment="1">
      <alignment horizontal="center" vertical="center"/>
    </xf>
    <xf numFmtId="184" fontId="63" fillId="0" borderId="18" xfId="57" applyNumberFormat="1" applyFont="1" applyFill="1" applyBorder="1" applyAlignment="1">
      <alignment horizontal="center" vertical="center"/>
    </xf>
    <xf numFmtId="0" fontId="52" fillId="0" borderId="0" xfId="0" applyFont="1" applyAlignment="1">
      <alignment horizontal="center" vertical="center"/>
    </xf>
    <xf numFmtId="0" fontId="59" fillId="0" borderId="0" xfId="0" applyFont="1" applyAlignment="1">
      <alignment horizontal="center" vertical="center"/>
    </xf>
    <xf numFmtId="49" fontId="11" fillId="0" borderId="0" xfId="57" applyNumberFormat="1" applyFont="1" applyAlignment="1">
      <alignment horizontal="center" vertical="center"/>
    </xf>
    <xf numFmtId="0" fontId="11" fillId="0" borderId="0" xfId="4" applyFont="1" applyFill="1" applyAlignment="1">
      <alignment horizontal="center" vertical="top"/>
      <protection locked="0"/>
    </xf>
    <xf numFmtId="180" fontId="12" fillId="0" borderId="0" xfId="4" applyNumberFormat="1" applyFont="1" applyFill="1" applyAlignment="1">
      <alignment horizontal="center" vertical="top"/>
      <protection locked="0"/>
    </xf>
    <xf numFmtId="0" fontId="12" fillId="0" borderId="0" xfId="4" applyFont="1" applyFill="1" applyAlignment="1">
      <alignment horizontal="center" vertical="top"/>
      <protection locked="0"/>
    </xf>
    <xf numFmtId="0" fontId="32" fillId="5" borderId="11"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11" fillId="0" borderId="0" xfId="49" applyFont="1" applyFill="1" applyAlignment="1">
      <alignment horizontal="center" vertical="center"/>
    </xf>
    <xf numFmtId="0" fontId="12" fillId="0" borderId="0" xfId="49" applyFont="1" applyFill="1" applyAlignment="1">
      <alignment horizontal="center" vertical="center"/>
    </xf>
    <xf numFmtId="0" fontId="19" fillId="0" borderId="3" xfId="49" applyFont="1" applyFill="1" applyBorder="1" applyAlignment="1">
      <alignment horizontal="center" vertical="center"/>
    </xf>
    <xf numFmtId="0" fontId="15" fillId="0" borderId="3" xfId="49" applyFont="1" applyFill="1" applyBorder="1" applyAlignment="1">
      <alignment horizontal="center" vertical="center"/>
    </xf>
    <xf numFmtId="49" fontId="8" fillId="0" borderId="10" xfId="4" applyNumberFormat="1" applyFont="1" applyFill="1" applyBorder="1" applyAlignment="1">
      <alignment horizontal="left" vertical="center" wrapText="1"/>
      <protection locked="0"/>
    </xf>
    <xf numFmtId="49" fontId="8" fillId="0" borderId="0" xfId="4" applyNumberFormat="1" applyFont="1" applyFill="1" applyAlignment="1">
      <alignment horizontal="left" vertical="center" wrapText="1"/>
      <protection locked="0"/>
    </xf>
    <xf numFmtId="0" fontId="58" fillId="0" borderId="0" xfId="4" applyFont="1" applyFill="1" applyAlignment="1">
      <alignment horizontal="center" vertical="center" wrapText="1"/>
      <protection locked="0"/>
    </xf>
    <xf numFmtId="0" fontId="12" fillId="0" borderId="0" xfId="4" applyFont="1" applyFill="1" applyAlignment="1">
      <alignment horizontal="center" vertical="center"/>
      <protection locked="0"/>
    </xf>
    <xf numFmtId="49" fontId="9" fillId="0" borderId="11" xfId="4" applyNumberFormat="1" applyFont="1" applyFill="1" applyBorder="1" applyAlignment="1">
      <alignment horizontal="center" vertical="center"/>
      <protection locked="0"/>
    </xf>
    <xf numFmtId="49" fontId="9" fillId="0" borderId="16" xfId="4" applyNumberFormat="1" applyFont="1" applyFill="1" applyBorder="1" applyAlignment="1">
      <alignment horizontal="center" vertical="center"/>
      <protection locked="0"/>
    </xf>
    <xf numFmtId="49" fontId="9" fillId="0" borderId="12" xfId="4" applyNumberFormat="1" applyFont="1" applyFill="1" applyBorder="1" applyAlignment="1">
      <alignment horizontal="center" vertical="center"/>
      <protection locked="0"/>
    </xf>
    <xf numFmtId="49" fontId="21" fillId="0" borderId="11" xfId="4" applyNumberFormat="1" applyFont="1" applyFill="1" applyBorder="1" applyAlignment="1">
      <alignment horizontal="center" vertical="center"/>
      <protection locked="0"/>
    </xf>
    <xf numFmtId="49" fontId="21" fillId="0" borderId="16" xfId="4" applyNumberFormat="1" applyFont="1" applyFill="1" applyBorder="1" applyAlignment="1">
      <alignment horizontal="center" vertical="center"/>
      <protection locked="0"/>
    </xf>
    <xf numFmtId="49" fontId="21" fillId="0" borderId="12" xfId="4" applyNumberFormat="1" applyFont="1" applyFill="1" applyBorder="1" applyAlignment="1">
      <alignment horizontal="center" vertical="center"/>
      <protection locked="0"/>
    </xf>
    <xf numFmtId="49" fontId="21" fillId="0" borderId="13" xfId="4" applyNumberFormat="1" applyFont="1" applyFill="1" applyBorder="1" applyAlignment="1">
      <alignment horizontal="center" vertical="center"/>
      <protection locked="0"/>
    </xf>
    <xf numFmtId="49" fontId="21" fillId="0" borderId="15" xfId="4" applyNumberFormat="1" applyFont="1" applyFill="1" applyBorder="1" applyAlignment="1">
      <alignment horizontal="center" vertical="center"/>
      <protection locked="0"/>
    </xf>
    <xf numFmtId="49" fontId="9" fillId="0" borderId="13" xfId="4" applyNumberFormat="1" applyFont="1" applyFill="1" applyBorder="1" applyAlignment="1">
      <alignment horizontal="center" vertical="center"/>
      <protection locked="0"/>
    </xf>
    <xf numFmtId="49" fontId="9" fillId="0" borderId="15" xfId="4" applyNumberFormat="1" applyFont="1" applyFill="1" applyBorder="1" applyAlignment="1">
      <alignment horizontal="center" vertical="center"/>
      <protection locked="0"/>
    </xf>
    <xf numFmtId="0" fontId="20" fillId="0" borderId="10" xfId="57" applyFont="1" applyBorder="1" applyAlignment="1">
      <alignment horizontal="left" vertical="center" wrapText="1"/>
    </xf>
    <xf numFmtId="0" fontId="16" fillId="0" borderId="10" xfId="57" applyFont="1" applyBorder="1" applyAlignment="1">
      <alignment horizontal="left" vertical="center" wrapText="1"/>
    </xf>
    <xf numFmtId="0" fontId="16" fillId="0" borderId="0" xfId="57" applyFont="1" applyAlignment="1">
      <alignment horizontal="left" vertical="center" wrapText="1"/>
    </xf>
    <xf numFmtId="0" fontId="8" fillId="0" borderId="0" xfId="54" applyFont="1" applyBorder="1" applyAlignment="1">
      <alignment horizontal="left" vertical="center" wrapText="1"/>
    </xf>
    <xf numFmtId="49" fontId="58" fillId="0" borderId="0" xfId="57" applyNumberFormat="1" applyFont="1" applyAlignment="1">
      <alignment horizontal="center" vertical="center" wrapText="1"/>
    </xf>
    <xf numFmtId="49" fontId="11" fillId="0" borderId="0" xfId="57" applyNumberFormat="1" applyFont="1" applyAlignment="1">
      <alignment horizontal="center" vertical="center" wrapText="1"/>
    </xf>
    <xf numFmtId="0" fontId="21" fillId="0" borderId="3" xfId="57" applyFont="1" applyBorder="1" applyAlignment="1">
      <alignment horizontal="center" vertical="center" wrapText="1"/>
    </xf>
    <xf numFmtId="0" fontId="13" fillId="0" borderId="11" xfId="45" applyFont="1" applyBorder="1" applyAlignment="1">
      <alignment horizontal="center" vertical="center" wrapText="1"/>
    </xf>
    <xf numFmtId="0" fontId="13" fillId="0" borderId="12" xfId="45" applyFont="1" applyBorder="1" applyAlignment="1">
      <alignment horizontal="center" vertical="center" wrapText="1"/>
    </xf>
    <xf numFmtId="0" fontId="21" fillId="0" borderId="13" xfId="57" applyFont="1" applyBorder="1" applyAlignment="1">
      <alignment horizontal="center" vertical="center" wrapText="1"/>
    </xf>
    <xf numFmtId="0" fontId="21" fillId="0" borderId="15" xfId="57" applyFont="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45" applyFont="1" applyBorder="1" applyAlignment="1">
      <alignment horizontal="center" vertical="center" wrapText="1"/>
    </xf>
    <xf numFmtId="0" fontId="13" fillId="0" borderId="15" xfId="45" applyFont="1" applyBorder="1" applyAlignment="1">
      <alignment horizontal="center" vertical="center" wrapText="1"/>
    </xf>
    <xf numFmtId="0" fontId="13" fillId="0" borderId="13" xfId="45" applyFont="1" applyFill="1" applyBorder="1" applyAlignment="1">
      <alignment horizontal="center" vertical="center" wrapText="1"/>
    </xf>
    <xf numFmtId="0" fontId="13" fillId="0" borderId="15" xfId="45" applyFont="1" applyFill="1" applyBorder="1" applyAlignment="1">
      <alignment horizontal="center" vertical="center" wrapText="1"/>
    </xf>
    <xf numFmtId="177" fontId="30" fillId="4" borderId="11" xfId="45" applyNumberFormat="1" applyFont="1" applyFill="1" applyBorder="1" applyAlignment="1">
      <alignment horizontal="center" vertical="center" wrapText="1"/>
    </xf>
    <xf numFmtId="177" fontId="30" fillId="4" borderId="12" xfId="45" applyNumberFormat="1" applyFont="1" applyFill="1" applyBorder="1" applyAlignment="1">
      <alignment horizontal="center" vertical="center" wrapText="1"/>
    </xf>
    <xf numFmtId="0" fontId="11" fillId="0" borderId="0" xfId="4" applyFont="1" applyFill="1" applyAlignment="1">
      <alignment horizontal="center" vertical="center" wrapText="1"/>
      <protection locked="0"/>
    </xf>
    <xf numFmtId="180" fontId="23" fillId="0" borderId="14" xfId="4" applyNumberFormat="1" applyFont="1" applyFill="1" applyBorder="1" applyAlignment="1">
      <alignment horizontal="right" vertical="top"/>
      <protection locked="0"/>
    </xf>
    <xf numFmtId="0" fontId="28" fillId="0" borderId="13" xfId="45" applyFont="1" applyBorder="1" applyAlignment="1">
      <alignment horizontal="center" vertical="center" wrapText="1"/>
    </xf>
    <xf numFmtId="0" fontId="28" fillId="0" borderId="15" xfId="45" applyFont="1" applyBorder="1" applyAlignment="1">
      <alignment horizontal="center" vertical="center" wrapText="1"/>
    </xf>
    <xf numFmtId="0" fontId="9" fillId="0" borderId="11" xfId="4" applyFont="1" applyFill="1" applyBorder="1" applyAlignment="1">
      <alignment horizontal="center" vertical="center"/>
      <protection locked="0"/>
    </xf>
    <xf numFmtId="0" fontId="9" fillId="0" borderId="12" xfId="4" applyFont="1" applyFill="1" applyBorder="1" applyAlignment="1">
      <alignment horizontal="center" vertical="center"/>
      <protection locked="0"/>
    </xf>
    <xf numFmtId="49" fontId="7" fillId="0" borderId="10" xfId="4" applyNumberFormat="1" applyFont="1" applyFill="1" applyBorder="1" applyAlignment="1">
      <alignment horizontal="left" vertical="center"/>
      <protection locked="0"/>
    </xf>
    <xf numFmtId="0" fontId="7" fillId="0" borderId="0" xfId="55" applyFont="1" applyBorder="1" applyAlignment="1">
      <alignment horizontal="left" vertical="center" wrapText="1"/>
    </xf>
    <xf numFmtId="0" fontId="4" fillId="0" borderId="0" xfId="55" applyFont="1" applyBorder="1" applyAlignment="1">
      <alignment horizontal="center" vertical="center" wrapText="1"/>
    </xf>
    <xf numFmtId="0" fontId="6" fillId="0" borderId="3" xfId="55" applyFont="1" applyBorder="1" applyAlignment="1">
      <alignment horizontal="center" vertical="center" wrapText="1"/>
    </xf>
    <xf numFmtId="0" fontId="6" fillId="0" borderId="1" xfId="55" applyFont="1" applyBorder="1" applyAlignment="1">
      <alignment horizontal="center" vertical="center" wrapText="1"/>
    </xf>
    <xf numFmtId="0" fontId="6" fillId="0" borderId="2" xfId="55" applyFont="1" applyBorder="1" applyAlignment="1">
      <alignment horizontal="center" vertical="center" wrapText="1"/>
    </xf>
    <xf numFmtId="0" fontId="6" fillId="0" borderId="4" xfId="55" applyFont="1" applyBorder="1" applyAlignment="1">
      <alignment horizontal="center" vertical="center" wrapText="1"/>
    </xf>
    <xf numFmtId="0" fontId="5" fillId="0" borderId="7" xfId="55" applyFont="1" applyBorder="1" applyAlignment="1">
      <alignment horizontal="center" vertical="center" wrapText="1"/>
    </xf>
    <xf numFmtId="0" fontId="5" fillId="0" borderId="1" xfId="55" applyFont="1" applyBorder="1" applyAlignment="1">
      <alignment horizontal="center" vertical="center" wrapText="1"/>
    </xf>
    <xf numFmtId="0" fontId="5" fillId="0" borderId="8" xfId="55" applyFont="1" applyBorder="1" applyAlignment="1">
      <alignment horizontal="center" vertical="center" wrapText="1"/>
    </xf>
    <xf numFmtId="0" fontId="47" fillId="0" borderId="0" xfId="0" applyFont="1" applyAlignment="1">
      <alignment horizontal="left" vertical="top" wrapText="1"/>
    </xf>
    <xf numFmtId="0" fontId="1" fillId="0" borderId="0" xfId="0" applyFont="1" applyAlignment="1">
      <alignment horizontal="left" vertical="top"/>
    </xf>
  </cellXfs>
  <cellStyles count="71">
    <cellStyle name="_ET_STYLE_NoName_00_" xfId="7"/>
    <cellStyle name="_ET_STYLE_NoName_00__2016年人代会报告附表20160104" xfId="18"/>
    <cellStyle name="_ET_STYLE_NoName_00__国库1月5日调整表" xfId="20"/>
    <cellStyle name="20% - 着色 1" xfId="15"/>
    <cellStyle name="20% - 着色 2" xfId="16"/>
    <cellStyle name="20% - 着色 3" xfId="17"/>
    <cellStyle name="20% - 着色 4" xfId="21"/>
    <cellStyle name="20% - 着色 5" xfId="9"/>
    <cellStyle name="20% - 着色 6" xfId="23"/>
    <cellStyle name="40% - 着色 1" xfId="24"/>
    <cellStyle name="40% - 着色 2" xfId="25"/>
    <cellStyle name="40% - 着色 3" xfId="6"/>
    <cellStyle name="40% - 着色 4" xfId="10"/>
    <cellStyle name="40% - 着色 5" xfId="11"/>
    <cellStyle name="40% - 着色 6" xfId="26"/>
    <cellStyle name="60% - 着色 1" xfId="14"/>
    <cellStyle name="60% - 着色 2" xfId="3"/>
    <cellStyle name="60% - 着色 3" xfId="28"/>
    <cellStyle name="60% - 着色 4" xfId="30"/>
    <cellStyle name="60% - 着色 5" xfId="32"/>
    <cellStyle name="60% - 着色 6" xfId="33"/>
    <cellStyle name="no dec" xfId="34"/>
    <cellStyle name="Normal_APR" xfId="35"/>
    <cellStyle name="百分比 2" xfId="36"/>
    <cellStyle name="表标题" xfId="37"/>
    <cellStyle name="差_发老吕2016基本支出测算11.28" xfId="19"/>
    <cellStyle name="差_全国各省民生政策标准10.7(lp稿)(1)" xfId="38"/>
    <cellStyle name="常规" xfId="0" builtinId="0"/>
    <cellStyle name="常规 10" xfId="39"/>
    <cellStyle name="常规 11" xfId="40"/>
    <cellStyle name="常规 12" xfId="41"/>
    <cellStyle name="常规 13" xfId="42"/>
    <cellStyle name="常规 14" xfId="43"/>
    <cellStyle name="常规 19" xfId="44"/>
    <cellStyle name="常规 2" xfId="45"/>
    <cellStyle name="常规 2 2" xfId="46"/>
    <cellStyle name="常规 20" xfId="47"/>
    <cellStyle name="常规 21" xfId="48"/>
    <cellStyle name="常规 3" xfId="49"/>
    <cellStyle name="常规 39" xfId="2"/>
    <cellStyle name="常规 4" xfId="50"/>
    <cellStyle name="常规 40" xfId="51"/>
    <cellStyle name="常规 41" xfId="52"/>
    <cellStyle name="常规 43" xfId="13"/>
    <cellStyle name="常规 44" xfId="1"/>
    <cellStyle name="常规 45" xfId="27"/>
    <cellStyle name="常规 46" xfId="29"/>
    <cellStyle name="常规 47" xfId="31"/>
    <cellStyle name="常规 5" xfId="53"/>
    <cellStyle name="常规 6" xfId="5"/>
    <cellStyle name="常规 7" xfId="55"/>
    <cellStyle name="常规 8" xfId="56"/>
    <cellStyle name="常规_2013.1.人代会报告附表" xfId="57"/>
    <cellStyle name="常规_表内审核" xfId="58"/>
    <cellStyle name="常规_功能分类1212zhangl" xfId="4"/>
    <cellStyle name="常规_人代会报告附表（定）曹铂0103" xfId="54"/>
    <cellStyle name="普通_97-917" xfId="59"/>
    <cellStyle name="千分位[0]_BT (2)" xfId="61"/>
    <cellStyle name="千分位_97-917" xfId="62"/>
    <cellStyle name="千位[0]_1" xfId="63"/>
    <cellStyle name="千位_1" xfId="64"/>
    <cellStyle name="数字" xfId="65"/>
    <cellStyle name="未定义" xfId="66"/>
    <cellStyle name="小数" xfId="67"/>
    <cellStyle name="样式 1" xfId="68"/>
    <cellStyle name="着色 1" xfId="8"/>
    <cellStyle name="着色 2" xfId="22"/>
    <cellStyle name="着色 3" xfId="69"/>
    <cellStyle name="着色 4" xfId="60"/>
    <cellStyle name="着色 5" xfId="12"/>
    <cellStyle name="着色 6" xfId="7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sqref="A1:H16"/>
    </sheetView>
  </sheetViews>
  <sheetFormatPr defaultRowHeight="13.5"/>
  <sheetData>
    <row r="1" spans="1:8">
      <c r="A1" s="288" t="s">
        <v>1575</v>
      </c>
      <c r="B1" s="288"/>
      <c r="C1" s="288"/>
      <c r="D1" s="288"/>
      <c r="E1" s="288"/>
      <c r="F1" s="288"/>
      <c r="G1" s="288"/>
      <c r="H1" s="288"/>
    </row>
    <row r="2" spans="1:8">
      <c r="A2" s="288"/>
      <c r="B2" s="288"/>
      <c r="C2" s="288"/>
      <c r="D2" s="288"/>
      <c r="E2" s="288"/>
      <c r="F2" s="288"/>
      <c r="G2" s="288"/>
      <c r="H2" s="288"/>
    </row>
    <row r="3" spans="1:8">
      <c r="A3" s="288"/>
      <c r="B3" s="288"/>
      <c r="C3" s="288"/>
      <c r="D3" s="288"/>
      <c r="E3" s="288"/>
      <c r="F3" s="288"/>
      <c r="G3" s="288"/>
      <c r="H3" s="288"/>
    </row>
    <row r="4" spans="1:8">
      <c r="A4" s="288"/>
      <c r="B4" s="288"/>
      <c r="C4" s="288"/>
      <c r="D4" s="288"/>
      <c r="E4" s="288"/>
      <c r="F4" s="288"/>
      <c r="G4" s="288"/>
      <c r="H4" s="288"/>
    </row>
    <row r="5" spans="1:8">
      <c r="A5" s="288"/>
      <c r="B5" s="288"/>
      <c r="C5" s="288"/>
      <c r="D5" s="288"/>
      <c r="E5" s="288"/>
      <c r="F5" s="288"/>
      <c r="G5" s="288"/>
      <c r="H5" s="288"/>
    </row>
    <row r="6" spans="1:8">
      <c r="A6" s="288"/>
      <c r="B6" s="288"/>
      <c r="C6" s="288"/>
      <c r="D6" s="288"/>
      <c r="E6" s="288"/>
      <c r="F6" s="288"/>
      <c r="G6" s="288"/>
      <c r="H6" s="288"/>
    </row>
    <row r="7" spans="1:8">
      <c r="A7" s="288"/>
      <c r="B7" s="288"/>
      <c r="C7" s="288"/>
      <c r="D7" s="288"/>
      <c r="E7" s="288"/>
      <c r="F7" s="288"/>
      <c r="G7" s="288"/>
      <c r="H7" s="288"/>
    </row>
    <row r="8" spans="1:8">
      <c r="A8" s="288"/>
      <c r="B8" s="288"/>
      <c r="C8" s="288"/>
      <c r="D8" s="288"/>
      <c r="E8" s="288"/>
      <c r="F8" s="288"/>
      <c r="G8" s="288"/>
      <c r="H8" s="288"/>
    </row>
    <row r="9" spans="1:8">
      <c r="A9" s="288"/>
      <c r="B9" s="288"/>
      <c r="C9" s="288"/>
      <c r="D9" s="288"/>
      <c r="E9" s="288"/>
      <c r="F9" s="288"/>
      <c r="G9" s="288"/>
      <c r="H9" s="288"/>
    </row>
    <row r="10" spans="1:8">
      <c r="A10" s="288"/>
      <c r="B10" s="288"/>
      <c r="C10" s="288"/>
      <c r="D10" s="288"/>
      <c r="E10" s="288"/>
      <c r="F10" s="288"/>
      <c r="G10" s="288"/>
      <c r="H10" s="288"/>
    </row>
    <row r="11" spans="1:8">
      <c r="A11" s="288"/>
      <c r="B11" s="288"/>
      <c r="C11" s="288"/>
      <c r="D11" s="288"/>
      <c r="E11" s="288"/>
      <c r="F11" s="288"/>
      <c r="G11" s="288"/>
      <c r="H11" s="288"/>
    </row>
    <row r="12" spans="1:8">
      <c r="A12" s="288"/>
      <c r="B12" s="288"/>
      <c r="C12" s="288"/>
      <c r="D12" s="288"/>
      <c r="E12" s="288"/>
      <c r="F12" s="288"/>
      <c r="G12" s="288"/>
      <c r="H12" s="288"/>
    </row>
    <row r="13" spans="1:8">
      <c r="A13" s="288"/>
      <c r="B13" s="288"/>
      <c r="C13" s="288"/>
      <c r="D13" s="288"/>
      <c r="E13" s="288"/>
      <c r="F13" s="288"/>
      <c r="G13" s="288"/>
      <c r="H13" s="288"/>
    </row>
    <row r="14" spans="1:8">
      <c r="A14" s="288"/>
      <c r="B14" s="288"/>
      <c r="C14" s="288"/>
      <c r="D14" s="288"/>
      <c r="E14" s="288"/>
      <c r="F14" s="288"/>
      <c r="G14" s="288"/>
      <c r="H14" s="288"/>
    </row>
    <row r="15" spans="1:8">
      <c r="A15" s="288"/>
      <c r="B15" s="288"/>
      <c r="C15" s="288"/>
      <c r="D15" s="288"/>
      <c r="E15" s="288"/>
      <c r="F15" s="288"/>
      <c r="G15" s="288"/>
      <c r="H15" s="288"/>
    </row>
    <row r="16" spans="1:8">
      <c r="A16" s="288"/>
      <c r="B16" s="288"/>
      <c r="C16" s="288"/>
      <c r="D16" s="288"/>
      <c r="E16" s="288"/>
      <c r="F16" s="288"/>
      <c r="G16" s="288"/>
      <c r="H16" s="288"/>
    </row>
  </sheetData>
  <mergeCells count="1">
    <mergeCell ref="A1:H16"/>
  </mergeCells>
  <phoneticPr fontId="5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22"/>
  <sheetViews>
    <sheetView workbookViewId="0">
      <selection activeCell="B17" sqref="B17:B19"/>
    </sheetView>
  </sheetViews>
  <sheetFormatPr defaultColWidth="9" defaultRowHeight="15.75"/>
  <cols>
    <col min="1" max="1" width="41.625" style="74" customWidth="1"/>
    <col min="2" max="2" width="34.75" style="75" customWidth="1"/>
    <col min="3" max="16384" width="9" style="74"/>
  </cols>
  <sheetData>
    <row r="1" spans="1:2" ht="26.25" customHeight="1">
      <c r="A1" s="69" t="s">
        <v>1275</v>
      </c>
    </row>
    <row r="2" spans="1:2" ht="24.75" customHeight="1">
      <c r="A2" s="296" t="s">
        <v>1276</v>
      </c>
      <c r="B2" s="296"/>
    </row>
    <row r="3" spans="1:2" s="69" customFormat="1" ht="24" customHeight="1">
      <c r="B3" s="76" t="s">
        <v>20</v>
      </c>
    </row>
    <row r="4" spans="1:2" s="70" customFormat="1" ht="53.25" customHeight="1">
      <c r="A4" s="155" t="s">
        <v>3</v>
      </c>
      <c r="B4" s="78" t="s">
        <v>4</v>
      </c>
    </row>
    <row r="5" spans="1:2" s="70" customFormat="1" ht="53.25" customHeight="1">
      <c r="A5" s="211" t="s">
        <v>5</v>
      </c>
      <c r="B5" s="212">
        <f>SUM(B6:B16)</f>
        <v>499786</v>
      </c>
    </row>
    <row r="6" spans="1:2" s="210" customFormat="1" ht="53.25" customHeight="1">
      <c r="A6" s="213" t="s">
        <v>1277</v>
      </c>
      <c r="B6" s="206">
        <v>56</v>
      </c>
    </row>
    <row r="7" spans="1:2" s="210" customFormat="1" ht="53.25" customHeight="1">
      <c r="A7" s="213" t="s">
        <v>1278</v>
      </c>
      <c r="B7" s="206">
        <v>560</v>
      </c>
    </row>
    <row r="8" spans="1:2" s="210" customFormat="1" ht="53.25" customHeight="1">
      <c r="A8" s="213" t="s">
        <v>1279</v>
      </c>
      <c r="B8" s="206">
        <v>7400</v>
      </c>
    </row>
    <row r="9" spans="1:2" s="210" customFormat="1" ht="53.25" customHeight="1">
      <c r="A9" s="213" t="s">
        <v>1280</v>
      </c>
      <c r="B9" s="206">
        <v>3395</v>
      </c>
    </row>
    <row r="10" spans="1:2" s="210" customFormat="1" ht="53.25" customHeight="1">
      <c r="A10" s="213" t="s">
        <v>1281</v>
      </c>
      <c r="B10" s="206">
        <v>345300</v>
      </c>
    </row>
    <row r="11" spans="1:2" s="210" customFormat="1" ht="53.25" customHeight="1">
      <c r="A11" s="213" t="s">
        <v>1282</v>
      </c>
      <c r="B11" s="206">
        <v>1200</v>
      </c>
    </row>
    <row r="12" spans="1:2" s="210" customFormat="1" ht="53.25" customHeight="1">
      <c r="A12" s="213" t="s">
        <v>1283</v>
      </c>
      <c r="B12" s="206">
        <v>18500</v>
      </c>
    </row>
    <row r="13" spans="1:2" s="210" customFormat="1" ht="53.25" customHeight="1">
      <c r="A13" s="213" t="s">
        <v>1284</v>
      </c>
      <c r="B13" s="206">
        <v>47000</v>
      </c>
    </row>
    <row r="14" spans="1:2" s="210" customFormat="1" ht="53.25" customHeight="1">
      <c r="A14" s="213" t="s">
        <v>1285</v>
      </c>
      <c r="B14" s="206">
        <v>54320</v>
      </c>
    </row>
    <row r="15" spans="1:2" s="210" customFormat="1" ht="53.25" customHeight="1">
      <c r="A15" s="213" t="s">
        <v>1286</v>
      </c>
      <c r="B15" s="206">
        <v>15000</v>
      </c>
    </row>
    <row r="16" spans="1:2" s="210" customFormat="1" ht="53.25" customHeight="1">
      <c r="A16" s="213" t="s">
        <v>1287</v>
      </c>
      <c r="B16" s="206">
        <v>7055</v>
      </c>
    </row>
    <row r="17" spans="1:2" s="210" customFormat="1" ht="53.25" customHeight="1">
      <c r="A17" s="213" t="s">
        <v>1288</v>
      </c>
      <c r="B17" s="206">
        <v>3527</v>
      </c>
    </row>
    <row r="18" spans="1:2" s="210" customFormat="1" ht="53.25" customHeight="1">
      <c r="A18" s="213" t="s">
        <v>1289</v>
      </c>
      <c r="B18" s="206">
        <v>2583</v>
      </c>
    </row>
    <row r="19" spans="1:2" s="210" customFormat="1" ht="53.25" customHeight="1">
      <c r="A19" s="213" t="s">
        <v>1290</v>
      </c>
      <c r="B19" s="206">
        <v>945</v>
      </c>
    </row>
    <row r="20" spans="1:2" s="70" customFormat="1" ht="53.25" customHeight="1">
      <c r="A20" s="211" t="s">
        <v>1291</v>
      </c>
      <c r="B20" s="212">
        <v>3000</v>
      </c>
    </row>
    <row r="21" spans="1:2" s="70" customFormat="1" ht="53.25" customHeight="1">
      <c r="A21" s="211" t="s">
        <v>1292</v>
      </c>
      <c r="B21" s="212">
        <v>30527</v>
      </c>
    </row>
    <row r="22" spans="1:2" s="70" customFormat="1" ht="53.25" customHeight="1">
      <c r="A22" s="214" t="s">
        <v>17</v>
      </c>
      <c r="B22" s="212">
        <f>B5+B20+B21</f>
        <v>533313</v>
      </c>
    </row>
  </sheetData>
  <mergeCells count="1">
    <mergeCell ref="A2:B2"/>
  </mergeCells>
  <phoneticPr fontId="50" type="noConversion"/>
  <printOptions horizontalCentered="1"/>
  <pageMargins left="0.90486111111111101" right="0.74791666666666701" top="0.98402777777777795" bottom="0.98402777777777795" header="0.51180555555555596" footer="0.51180555555555596"/>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X30"/>
  <sheetViews>
    <sheetView workbookViewId="0">
      <selection activeCell="A5" sqref="A5:B14"/>
    </sheetView>
  </sheetViews>
  <sheetFormatPr defaultColWidth="7" defaultRowHeight="15"/>
  <cols>
    <col min="1" max="1" width="35.125" style="22" customWidth="1"/>
    <col min="2" max="2" width="29.625" style="23" customWidth="1"/>
    <col min="3" max="3" width="10.375" style="18" hidden="1" customWidth="1"/>
    <col min="4" max="4" width="9.625" style="24" hidden="1" customWidth="1"/>
    <col min="5" max="5" width="8.125" style="24" hidden="1" customWidth="1"/>
    <col min="6" max="6" width="9.625" style="25" hidden="1" customWidth="1"/>
    <col min="7" max="7" width="17.5" style="25" hidden="1" customWidth="1"/>
    <col min="8" max="8" width="12.5" style="26" hidden="1" customWidth="1"/>
    <col min="9" max="9" width="7" style="27" hidden="1" customWidth="1"/>
    <col min="10" max="11" width="7" style="24" hidden="1" customWidth="1"/>
    <col min="12" max="12" width="13.875" style="24" hidden="1" customWidth="1"/>
    <col min="13" max="13" width="7.875" style="24" hidden="1" customWidth="1"/>
    <col min="14" max="14" width="9.5" style="24" hidden="1" customWidth="1"/>
    <col min="15" max="15" width="6.875" style="24" hidden="1" customWidth="1"/>
    <col min="16" max="16" width="9" style="24" hidden="1" customWidth="1"/>
    <col min="17" max="17" width="5.875" style="24" hidden="1" customWidth="1"/>
    <col min="18" max="18" width="5.25" style="24" hidden="1" customWidth="1"/>
    <col min="19" max="19" width="6.5" style="24" hidden="1" customWidth="1"/>
    <col min="20" max="21" width="7" style="24" hidden="1" customWidth="1"/>
    <col min="22" max="22" width="10.625" style="24" hidden="1" customWidth="1"/>
    <col min="23" max="23" width="10.5" style="24" hidden="1" customWidth="1"/>
    <col min="24" max="24" width="7" style="24" hidden="1" customWidth="1"/>
    <col min="25" max="16384" width="7" style="24"/>
  </cols>
  <sheetData>
    <row r="1" spans="1:24" ht="29.25" customHeight="1">
      <c r="A1" s="28" t="s">
        <v>1293</v>
      </c>
    </row>
    <row r="2" spans="1:24" ht="28.5" customHeight="1">
      <c r="A2" s="291" t="s">
        <v>1294</v>
      </c>
      <c r="B2" s="292"/>
      <c r="F2" s="24"/>
      <c r="G2" s="24"/>
      <c r="H2" s="24"/>
    </row>
    <row r="3" spans="1:24" s="18" customFormat="1" ht="21.75" customHeight="1">
      <c r="A3" s="22"/>
      <c r="B3" s="146" t="s">
        <v>20</v>
      </c>
      <c r="D3" s="18">
        <v>12.11</v>
      </c>
      <c r="F3" s="18">
        <v>12.22</v>
      </c>
      <c r="I3" s="23"/>
      <c r="L3" s="18">
        <v>1.2</v>
      </c>
    </row>
    <row r="4" spans="1:24" s="18" customFormat="1" ht="39" customHeight="1">
      <c r="A4" s="116" t="s">
        <v>3</v>
      </c>
      <c r="B4" s="32" t="s">
        <v>4</v>
      </c>
      <c r="F4" s="33" t="s">
        <v>21</v>
      </c>
      <c r="G4" s="33" t="s">
        <v>22</v>
      </c>
      <c r="H4" s="33" t="s">
        <v>23</v>
      </c>
      <c r="I4" s="23"/>
      <c r="L4" s="33" t="s">
        <v>21</v>
      </c>
      <c r="M4" s="49" t="s">
        <v>22</v>
      </c>
      <c r="N4" s="33" t="s">
        <v>23</v>
      </c>
    </row>
    <row r="5" spans="1:24" s="117" customFormat="1" ht="39" customHeight="1">
      <c r="A5" s="202" t="s">
        <v>1295</v>
      </c>
      <c r="B5" s="203">
        <f>SUM(B6:B12)</f>
        <v>533201</v>
      </c>
      <c r="F5" s="204"/>
      <c r="G5" s="204"/>
      <c r="H5" s="204"/>
      <c r="I5" s="208"/>
      <c r="L5" s="204"/>
      <c r="M5" s="209"/>
      <c r="N5" s="204"/>
    </row>
    <row r="6" spans="1:24" s="18" customFormat="1" ht="39" customHeight="1">
      <c r="A6" s="205" t="s">
        <v>1296</v>
      </c>
      <c r="B6" s="206">
        <v>176</v>
      </c>
      <c r="F6" s="33"/>
      <c r="G6" s="33"/>
      <c r="H6" s="33"/>
      <c r="I6" s="23"/>
      <c r="L6" s="33"/>
      <c r="M6" s="49"/>
      <c r="N6" s="33"/>
    </row>
    <row r="7" spans="1:24" s="18" customFormat="1" ht="39" customHeight="1">
      <c r="A7" s="205" t="s">
        <v>1297</v>
      </c>
      <c r="B7" s="206">
        <v>7338</v>
      </c>
      <c r="F7" s="33"/>
      <c r="G7" s="33"/>
      <c r="H7" s="33"/>
      <c r="I7" s="23"/>
      <c r="L7" s="33"/>
      <c r="M7" s="49"/>
      <c r="N7" s="33"/>
    </row>
    <row r="8" spans="1:24" s="18" customFormat="1" ht="39" customHeight="1">
      <c r="A8" s="205" t="s">
        <v>1298</v>
      </c>
      <c r="B8" s="206">
        <v>362671</v>
      </c>
      <c r="F8" s="33"/>
      <c r="G8" s="33"/>
      <c r="H8" s="33"/>
      <c r="I8" s="23"/>
      <c r="L8" s="33"/>
      <c r="M8" s="49"/>
      <c r="N8" s="33"/>
    </row>
    <row r="9" spans="1:24" s="18" customFormat="1" ht="39" customHeight="1">
      <c r="A9" s="205" t="s">
        <v>1299</v>
      </c>
      <c r="B9" s="206">
        <v>106298</v>
      </c>
      <c r="F9" s="33"/>
      <c r="G9" s="33"/>
      <c r="H9" s="33"/>
      <c r="I9" s="23"/>
      <c r="L9" s="33"/>
      <c r="M9" s="49"/>
      <c r="N9" s="33"/>
    </row>
    <row r="10" spans="1:24" s="18" customFormat="1" ht="39" customHeight="1">
      <c r="A10" s="205" t="s">
        <v>1300</v>
      </c>
      <c r="B10" s="206">
        <v>616</v>
      </c>
      <c r="F10" s="33"/>
      <c r="G10" s="33"/>
      <c r="H10" s="33"/>
      <c r="I10" s="23"/>
      <c r="L10" s="33"/>
      <c r="M10" s="49"/>
      <c r="N10" s="33"/>
    </row>
    <row r="11" spans="1:24" s="18" customFormat="1" ht="39" customHeight="1">
      <c r="A11" s="205" t="s">
        <v>1301</v>
      </c>
      <c r="B11" s="206">
        <v>8102</v>
      </c>
      <c r="F11" s="33"/>
      <c r="G11" s="33"/>
      <c r="H11" s="33"/>
      <c r="I11" s="23"/>
      <c r="L11" s="33"/>
      <c r="M11" s="49"/>
      <c r="N11" s="33"/>
    </row>
    <row r="12" spans="1:24" s="18" customFormat="1" ht="39" customHeight="1">
      <c r="A12" s="205" t="s">
        <v>1302</v>
      </c>
      <c r="B12" s="206">
        <v>48000</v>
      </c>
      <c r="F12" s="33"/>
      <c r="G12" s="33"/>
      <c r="H12" s="33"/>
      <c r="I12" s="23"/>
      <c r="L12" s="33"/>
      <c r="M12" s="49"/>
      <c r="N12" s="33"/>
    </row>
    <row r="13" spans="1:24" s="18" customFormat="1" ht="39" customHeight="1">
      <c r="A13" s="202" t="s">
        <v>1303</v>
      </c>
      <c r="B13" s="202">
        <v>112</v>
      </c>
      <c r="F13" s="33"/>
      <c r="G13" s="33"/>
      <c r="H13" s="33"/>
      <c r="I13" s="23"/>
      <c r="L13" s="33"/>
      <c r="M13" s="49"/>
      <c r="N13" s="33"/>
    </row>
    <row r="14" spans="1:24" s="18" customFormat="1" ht="39" customHeight="1">
      <c r="A14" s="207" t="s">
        <v>62</v>
      </c>
      <c r="B14" s="130">
        <f>B13+B5</f>
        <v>533313</v>
      </c>
      <c r="F14" s="33" t="str">
        <f>""</f>
        <v/>
      </c>
      <c r="G14" s="33" t="str">
        <f>""</f>
        <v/>
      </c>
      <c r="H14" s="33" t="str">
        <f>""</f>
        <v/>
      </c>
      <c r="I14" s="23"/>
      <c r="L14" s="33" t="str">
        <f>""</f>
        <v/>
      </c>
      <c r="M14" s="49" t="str">
        <f>""</f>
        <v/>
      </c>
      <c r="N14" s="33" t="str">
        <f>""</f>
        <v/>
      </c>
      <c r="V14" s="65" t="e">
        <f>V15+#REF!+#REF!+#REF!+#REF!+#REF!+#REF!+#REF!+#REF!+#REF!+#REF!+#REF!+#REF!+#REF!+#REF!+#REF!+#REF!+#REF!+#REF!+#REF!+#REF!</f>
        <v>#REF!</v>
      </c>
      <c r="W14" s="65" t="e">
        <f>W15+#REF!+#REF!+#REF!+#REF!+#REF!+#REF!+#REF!+#REF!+#REF!+#REF!+#REF!+#REF!+#REF!+#REF!+#REF!+#REF!+#REF!+#REF!+#REF!+#REF!</f>
        <v>#REF!</v>
      </c>
    </row>
    <row r="15" spans="1:24" ht="19.5" customHeight="1">
      <c r="P15" s="66"/>
      <c r="T15" s="67" t="s">
        <v>63</v>
      </c>
      <c r="U15" s="67" t="s">
        <v>64</v>
      </c>
      <c r="V15" s="68">
        <v>19998</v>
      </c>
      <c r="W15" s="24">
        <f>B15-V15</f>
        <v>-19998</v>
      </c>
      <c r="X15" s="24">
        <f>T15-A15</f>
        <v>232</v>
      </c>
    </row>
    <row r="16" spans="1:24" ht="19.5" customHeight="1">
      <c r="P16" s="66"/>
      <c r="T16" s="67" t="s">
        <v>65</v>
      </c>
      <c r="U16" s="67" t="s">
        <v>66</v>
      </c>
      <c r="V16" s="68">
        <v>19998</v>
      </c>
      <c r="W16" s="24">
        <f>B16-V16</f>
        <v>-19998</v>
      </c>
      <c r="X16" s="24">
        <f>T16-A16</f>
        <v>23203</v>
      </c>
    </row>
    <row r="17" spans="16:24" ht="19.5" customHeight="1">
      <c r="P17" s="66"/>
      <c r="T17" s="67" t="s">
        <v>67</v>
      </c>
      <c r="U17" s="67" t="s">
        <v>68</v>
      </c>
      <c r="V17" s="68">
        <v>19998</v>
      </c>
      <c r="W17" s="24">
        <f>B17-V17</f>
        <v>-19998</v>
      </c>
      <c r="X17" s="24">
        <f>T17-A17</f>
        <v>2320301</v>
      </c>
    </row>
    <row r="18" spans="16:24" ht="19.5" customHeight="1">
      <c r="P18" s="66"/>
    </row>
    <row r="19" spans="16:24" ht="19.5" customHeight="1">
      <c r="P19" s="66"/>
    </row>
    <row r="20" spans="16:24" ht="19.5" customHeight="1">
      <c r="P20" s="66"/>
    </row>
    <row r="21" spans="16:24" ht="19.5" customHeight="1">
      <c r="P21" s="66"/>
    </row>
    <row r="22" spans="16:24" ht="19.5" customHeight="1">
      <c r="P22" s="66"/>
    </row>
    <row r="23" spans="16:24" ht="19.5" customHeight="1">
      <c r="P23" s="66"/>
    </row>
    <row r="24" spans="16:24" ht="19.5" customHeight="1">
      <c r="P24" s="66"/>
    </row>
    <row r="25" spans="16:24" ht="19.5" customHeight="1">
      <c r="P25" s="66"/>
    </row>
    <row r="26" spans="16:24" ht="19.5" customHeight="1">
      <c r="P26" s="66"/>
    </row>
    <row r="27" spans="16:24" ht="19.5" customHeight="1">
      <c r="P27" s="66"/>
    </row>
    <row r="28" spans="16:24" ht="19.5" customHeight="1">
      <c r="P28" s="66"/>
    </row>
    <row r="29" spans="16:24" ht="19.5" customHeight="1">
      <c r="P29" s="66"/>
    </row>
    <row r="30" spans="16:24" ht="19.5" customHeight="1">
      <c r="P30" s="66"/>
    </row>
  </sheetData>
  <mergeCells count="1">
    <mergeCell ref="A2:B2"/>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Y51"/>
  <sheetViews>
    <sheetView workbookViewId="0">
      <selection activeCell="Z59" sqref="Z59"/>
    </sheetView>
  </sheetViews>
  <sheetFormatPr defaultColWidth="7" defaultRowHeight="15"/>
  <cols>
    <col min="1" max="1" width="14.375" style="22" customWidth="1"/>
    <col min="2" max="2" width="48.25" style="18" customWidth="1"/>
    <col min="3" max="3" width="13" style="23" customWidth="1"/>
    <col min="4" max="4" width="10.375" style="18" hidden="1" customWidth="1"/>
    <col min="5" max="5" width="9.625" style="24" hidden="1" customWidth="1"/>
    <col min="6" max="6" width="8.125" style="24" hidden="1" customWidth="1"/>
    <col min="7" max="7" width="9.625" style="25" hidden="1" customWidth="1"/>
    <col min="8" max="8" width="17.5" style="25" hidden="1" customWidth="1"/>
    <col min="9" max="9" width="12.5" style="26" hidden="1" customWidth="1"/>
    <col min="10" max="10" width="7" style="27" hidden="1" customWidth="1"/>
    <col min="11" max="12" width="7" style="24" hidden="1" customWidth="1"/>
    <col min="13" max="13" width="13.875" style="24" hidden="1" customWidth="1"/>
    <col min="14" max="14" width="7.875" style="24" hidden="1" customWidth="1"/>
    <col min="15" max="15" width="9.5" style="24" hidden="1" customWidth="1"/>
    <col min="16" max="16" width="6.875" style="24" hidden="1" customWidth="1"/>
    <col min="17" max="17" width="9" style="24" hidden="1" customWidth="1"/>
    <col min="18" max="18" width="5.875" style="24" hidden="1" customWidth="1"/>
    <col min="19" max="19" width="5.25" style="24" hidden="1" customWidth="1"/>
    <col min="20" max="20" width="6.5" style="24" hidden="1" customWidth="1"/>
    <col min="21" max="22" width="7" style="24" hidden="1" customWidth="1"/>
    <col min="23" max="23" width="10.625" style="24" hidden="1" customWidth="1"/>
    <col min="24" max="24" width="10.5" style="24" hidden="1" customWidth="1"/>
    <col min="25" max="25" width="7" style="24" hidden="1" customWidth="1"/>
    <col min="26" max="16384" width="7" style="24"/>
  </cols>
  <sheetData>
    <row r="1" spans="1:25" ht="20.25" customHeight="1">
      <c r="A1" s="28" t="s">
        <v>1304</v>
      </c>
    </row>
    <row r="2" spans="1:25" ht="24">
      <c r="A2" s="291" t="s">
        <v>1305</v>
      </c>
      <c r="B2" s="293"/>
      <c r="C2" s="292"/>
      <c r="G2" s="24"/>
      <c r="H2" s="24"/>
      <c r="I2" s="24"/>
    </row>
    <row r="3" spans="1:25" s="18" customFormat="1">
      <c r="A3" s="22"/>
      <c r="C3" s="29" t="s">
        <v>20</v>
      </c>
      <c r="E3" s="18">
        <v>12.11</v>
      </c>
      <c r="G3" s="18">
        <v>12.22</v>
      </c>
      <c r="J3" s="23"/>
      <c r="M3" s="18">
        <v>1.2</v>
      </c>
    </row>
    <row r="4" spans="1:25" s="169" customFormat="1" ht="43.5" customHeight="1">
      <c r="A4" s="116" t="s">
        <v>1306</v>
      </c>
      <c r="B4" s="174" t="s">
        <v>1307</v>
      </c>
      <c r="C4" s="175" t="s">
        <v>1308</v>
      </c>
      <c r="G4" s="176" t="s">
        <v>1306</v>
      </c>
      <c r="H4" s="176" t="s">
        <v>1309</v>
      </c>
      <c r="I4" s="176" t="s">
        <v>62</v>
      </c>
      <c r="J4" s="191"/>
      <c r="M4" s="176" t="s">
        <v>1306</v>
      </c>
      <c r="N4" s="192" t="s">
        <v>1309</v>
      </c>
      <c r="O4" s="176" t="s">
        <v>62</v>
      </c>
    </row>
    <row r="5" spans="1:25" s="170" customFormat="1" ht="29.45" customHeight="1">
      <c r="A5" s="177" t="s">
        <v>736</v>
      </c>
      <c r="B5" s="177" t="s">
        <v>737</v>
      </c>
      <c r="C5" s="178">
        <v>345795</v>
      </c>
      <c r="D5" s="170">
        <v>105429</v>
      </c>
      <c r="E5" s="170">
        <v>595734.14</v>
      </c>
      <c r="F5" s="170">
        <f>104401+13602</f>
        <v>118003</v>
      </c>
      <c r="G5" s="179" t="s">
        <v>25</v>
      </c>
      <c r="H5" s="179" t="s">
        <v>74</v>
      </c>
      <c r="I5" s="179">
        <v>596221.15</v>
      </c>
      <c r="J5" s="170">
        <f t="shared" ref="J5:J12" si="0">G5-A5</f>
        <v>-11</v>
      </c>
      <c r="K5" s="170">
        <f t="shared" ref="K5:K12" si="1">I5-C5</f>
        <v>250426.15000000002</v>
      </c>
      <c r="L5" s="170">
        <v>75943</v>
      </c>
      <c r="M5" s="179" t="s">
        <v>25</v>
      </c>
      <c r="N5" s="179" t="s">
        <v>74</v>
      </c>
      <c r="O5" s="179">
        <v>643048.94999999995</v>
      </c>
      <c r="P5" s="170">
        <f t="shared" ref="P5:P12" si="2">M5-A5</f>
        <v>-11</v>
      </c>
      <c r="Q5" s="170">
        <f t="shared" ref="Q5:Q12" si="3">O5-C5</f>
        <v>297253.94999999995</v>
      </c>
      <c r="S5" s="170">
        <v>717759</v>
      </c>
      <c r="U5" s="196" t="s">
        <v>25</v>
      </c>
      <c r="V5" s="196" t="s">
        <v>74</v>
      </c>
      <c r="W5" s="196">
        <v>659380.53</v>
      </c>
      <c r="X5" s="170">
        <f t="shared" ref="X5:X12" si="4">C5-W5</f>
        <v>-313585.53000000003</v>
      </c>
      <c r="Y5" s="170">
        <f t="shared" ref="Y5:Y12" si="5">U5-A5</f>
        <v>-11</v>
      </c>
    </row>
    <row r="6" spans="1:25" s="171" customFormat="1" ht="29.45" customHeight="1">
      <c r="A6" s="180" t="s">
        <v>1310</v>
      </c>
      <c r="B6" s="180" t="s">
        <v>1311</v>
      </c>
      <c r="C6" s="181">
        <v>300300</v>
      </c>
      <c r="E6" s="171">
        <v>7616.62</v>
      </c>
      <c r="G6" s="182" t="s">
        <v>28</v>
      </c>
      <c r="H6" s="182" t="s">
        <v>76</v>
      </c>
      <c r="I6" s="182">
        <v>7616.62</v>
      </c>
      <c r="J6" s="171">
        <f t="shared" si="0"/>
        <v>-1107</v>
      </c>
      <c r="K6" s="171">
        <f t="shared" si="1"/>
        <v>-292683.38</v>
      </c>
      <c r="M6" s="182" t="s">
        <v>28</v>
      </c>
      <c r="N6" s="182" t="s">
        <v>76</v>
      </c>
      <c r="O6" s="182">
        <v>7749.58</v>
      </c>
      <c r="P6" s="171">
        <f t="shared" si="2"/>
        <v>-1107</v>
      </c>
      <c r="Q6" s="171">
        <f t="shared" si="3"/>
        <v>-292550.42</v>
      </c>
      <c r="U6" s="197" t="s">
        <v>28</v>
      </c>
      <c r="V6" s="197" t="s">
        <v>76</v>
      </c>
      <c r="W6" s="197">
        <v>8475.4699999999993</v>
      </c>
      <c r="X6" s="171">
        <f t="shared" si="4"/>
        <v>291824.53000000003</v>
      </c>
      <c r="Y6" s="171">
        <f t="shared" si="5"/>
        <v>-1107</v>
      </c>
    </row>
    <row r="7" spans="1:25" s="172" customFormat="1" ht="29.45" customHeight="1">
      <c r="A7" s="180" t="s">
        <v>1312</v>
      </c>
      <c r="B7" s="180" t="s">
        <v>1313</v>
      </c>
      <c r="C7" s="181">
        <v>178300</v>
      </c>
      <c r="E7" s="172">
        <v>3922.87</v>
      </c>
      <c r="G7" s="183" t="s">
        <v>31</v>
      </c>
      <c r="H7" s="183" t="s">
        <v>78</v>
      </c>
      <c r="I7" s="183">
        <v>3922.87</v>
      </c>
      <c r="J7" s="172">
        <f t="shared" si="0"/>
        <v>-110700</v>
      </c>
      <c r="K7" s="172">
        <f t="shared" si="1"/>
        <v>-174377.13</v>
      </c>
      <c r="L7" s="172">
        <v>750</v>
      </c>
      <c r="M7" s="183" t="s">
        <v>31</v>
      </c>
      <c r="N7" s="183" t="s">
        <v>78</v>
      </c>
      <c r="O7" s="183">
        <v>4041.81</v>
      </c>
      <c r="P7" s="172">
        <f t="shared" si="2"/>
        <v>-110700</v>
      </c>
      <c r="Q7" s="172">
        <f t="shared" si="3"/>
        <v>-174258.19</v>
      </c>
      <c r="U7" s="198" t="s">
        <v>31</v>
      </c>
      <c r="V7" s="198" t="s">
        <v>78</v>
      </c>
      <c r="W7" s="198">
        <v>4680.9399999999996</v>
      </c>
      <c r="X7" s="172">
        <f t="shared" si="4"/>
        <v>173619.06</v>
      </c>
      <c r="Y7" s="172">
        <f t="shared" si="5"/>
        <v>-110700</v>
      </c>
    </row>
    <row r="8" spans="1:25" s="173" customFormat="1" ht="29.45" customHeight="1">
      <c r="A8" s="180" t="s">
        <v>1314</v>
      </c>
      <c r="B8" s="180" t="s">
        <v>1315</v>
      </c>
      <c r="C8" s="181">
        <v>90000</v>
      </c>
      <c r="D8" s="184"/>
      <c r="E8" s="184">
        <v>135.6</v>
      </c>
      <c r="G8" s="185" t="s">
        <v>60</v>
      </c>
      <c r="H8" s="185" t="s">
        <v>81</v>
      </c>
      <c r="I8" s="193">
        <v>135.6</v>
      </c>
      <c r="J8" s="194">
        <f t="shared" si="0"/>
        <v>-110603</v>
      </c>
      <c r="K8" s="186">
        <f t="shared" si="1"/>
        <v>-89864.4</v>
      </c>
      <c r="L8" s="186"/>
      <c r="M8" s="185" t="s">
        <v>60</v>
      </c>
      <c r="N8" s="185" t="s">
        <v>81</v>
      </c>
      <c r="O8" s="193">
        <v>135.6</v>
      </c>
      <c r="P8" s="194">
        <f t="shared" si="2"/>
        <v>-110603</v>
      </c>
      <c r="Q8" s="186">
        <f t="shared" si="3"/>
        <v>-89864.4</v>
      </c>
      <c r="U8" s="199" t="s">
        <v>60</v>
      </c>
      <c r="V8" s="199" t="s">
        <v>81</v>
      </c>
      <c r="W8" s="200">
        <v>135.6</v>
      </c>
      <c r="X8" s="173">
        <f t="shared" si="4"/>
        <v>89864.4</v>
      </c>
      <c r="Y8" s="173">
        <f t="shared" si="5"/>
        <v>-110603</v>
      </c>
    </row>
    <row r="9" spans="1:25" s="173" customFormat="1" ht="29.45" customHeight="1">
      <c r="A9" s="180" t="s">
        <v>1316</v>
      </c>
      <c r="B9" s="180" t="s">
        <v>1317</v>
      </c>
      <c r="C9" s="181">
        <v>3000</v>
      </c>
      <c r="D9" s="186">
        <v>105429</v>
      </c>
      <c r="E9" s="187">
        <v>595734.14</v>
      </c>
      <c r="F9" s="173">
        <f>104401+13602</f>
        <v>118003</v>
      </c>
      <c r="G9" s="185" t="s">
        <v>25</v>
      </c>
      <c r="H9" s="185" t="s">
        <v>74</v>
      </c>
      <c r="I9" s="193">
        <v>596221.15</v>
      </c>
      <c r="J9" s="194">
        <f t="shared" si="0"/>
        <v>-2120604</v>
      </c>
      <c r="K9" s="186">
        <f t="shared" si="1"/>
        <v>593221.15</v>
      </c>
      <c r="L9" s="186">
        <v>75943</v>
      </c>
      <c r="M9" s="185" t="s">
        <v>25</v>
      </c>
      <c r="N9" s="185" t="s">
        <v>74</v>
      </c>
      <c r="O9" s="193">
        <v>643048.94999999995</v>
      </c>
      <c r="P9" s="194">
        <f t="shared" si="2"/>
        <v>-2120604</v>
      </c>
      <c r="Q9" s="186">
        <f t="shared" si="3"/>
        <v>640048.94999999995</v>
      </c>
      <c r="S9" s="173">
        <v>717759</v>
      </c>
      <c r="U9" s="199" t="s">
        <v>25</v>
      </c>
      <c r="V9" s="199" t="s">
        <v>74</v>
      </c>
      <c r="W9" s="200">
        <v>659380.53</v>
      </c>
      <c r="X9" s="173">
        <f t="shared" si="4"/>
        <v>-656380.53</v>
      </c>
      <c r="Y9" s="173">
        <f t="shared" si="5"/>
        <v>-2120604</v>
      </c>
    </row>
    <row r="10" spans="1:25" s="173" customFormat="1" ht="29.45" customHeight="1">
      <c r="A10" s="180" t="s">
        <v>1318</v>
      </c>
      <c r="B10" s="180" t="s">
        <v>1319</v>
      </c>
      <c r="C10" s="181">
        <v>500</v>
      </c>
      <c r="D10" s="186"/>
      <c r="E10" s="186">
        <v>7616.62</v>
      </c>
      <c r="G10" s="185" t="s">
        <v>28</v>
      </c>
      <c r="H10" s="185" t="s">
        <v>76</v>
      </c>
      <c r="I10" s="193">
        <v>7616.62</v>
      </c>
      <c r="J10" s="194">
        <f t="shared" si="0"/>
        <v>-2100705</v>
      </c>
      <c r="K10" s="186">
        <f t="shared" si="1"/>
        <v>7116.62</v>
      </c>
      <c r="L10" s="186"/>
      <c r="M10" s="185" t="s">
        <v>28</v>
      </c>
      <c r="N10" s="185" t="s">
        <v>76</v>
      </c>
      <c r="O10" s="193">
        <v>7749.58</v>
      </c>
      <c r="P10" s="194">
        <f t="shared" si="2"/>
        <v>-2100705</v>
      </c>
      <c r="Q10" s="186">
        <f t="shared" si="3"/>
        <v>7249.58</v>
      </c>
      <c r="U10" s="199" t="s">
        <v>28</v>
      </c>
      <c r="V10" s="199" t="s">
        <v>76</v>
      </c>
      <c r="W10" s="200">
        <v>8475.4699999999993</v>
      </c>
      <c r="X10" s="173">
        <f t="shared" si="4"/>
        <v>-7975.4699999999993</v>
      </c>
      <c r="Y10" s="173">
        <f t="shared" si="5"/>
        <v>-2100705</v>
      </c>
    </row>
    <row r="11" spans="1:25" s="173" customFormat="1" ht="29.45" customHeight="1">
      <c r="A11" s="180" t="s">
        <v>1320</v>
      </c>
      <c r="B11" s="180" t="s">
        <v>1321</v>
      </c>
      <c r="C11" s="181">
        <v>313.77999999999997</v>
      </c>
      <c r="D11" s="186"/>
      <c r="E11" s="186">
        <v>3922.87</v>
      </c>
      <c r="G11" s="185" t="s">
        <v>31</v>
      </c>
      <c r="H11" s="185" t="s">
        <v>78</v>
      </c>
      <c r="I11" s="193">
        <v>3922.87</v>
      </c>
      <c r="J11" s="194">
        <f t="shared" si="0"/>
        <v>-110706</v>
      </c>
      <c r="K11" s="186">
        <f t="shared" si="1"/>
        <v>3609.09</v>
      </c>
      <c r="L11" s="186">
        <v>750</v>
      </c>
      <c r="M11" s="185" t="s">
        <v>31</v>
      </c>
      <c r="N11" s="185" t="s">
        <v>78</v>
      </c>
      <c r="O11" s="193">
        <v>4041.81</v>
      </c>
      <c r="P11" s="194">
        <f t="shared" si="2"/>
        <v>-110706</v>
      </c>
      <c r="Q11" s="186">
        <f t="shared" si="3"/>
        <v>3728.0299999999997</v>
      </c>
      <c r="U11" s="199" t="s">
        <v>31</v>
      </c>
      <c r="V11" s="199" t="s">
        <v>78</v>
      </c>
      <c r="W11" s="200">
        <v>4680.9399999999996</v>
      </c>
      <c r="X11" s="173">
        <f t="shared" si="4"/>
        <v>-4367.16</v>
      </c>
      <c r="Y11" s="173">
        <f t="shared" si="5"/>
        <v>-110706</v>
      </c>
    </row>
    <row r="12" spans="1:25" s="173" customFormat="1" ht="29.45" customHeight="1">
      <c r="A12" s="180" t="s">
        <v>1322</v>
      </c>
      <c r="B12" s="180" t="s">
        <v>1323</v>
      </c>
      <c r="C12" s="181">
        <v>5000</v>
      </c>
      <c r="D12" s="184"/>
      <c r="E12" s="184">
        <v>135.6</v>
      </c>
      <c r="G12" s="185" t="s">
        <v>60</v>
      </c>
      <c r="H12" s="185" t="s">
        <v>81</v>
      </c>
      <c r="I12" s="193">
        <v>135.6</v>
      </c>
      <c r="J12" s="194">
        <f t="shared" si="0"/>
        <v>-110610</v>
      </c>
      <c r="K12" s="186">
        <f t="shared" si="1"/>
        <v>-4864.3999999999996</v>
      </c>
      <c r="L12" s="186"/>
      <c r="M12" s="185" t="s">
        <v>60</v>
      </c>
      <c r="N12" s="185" t="s">
        <v>81</v>
      </c>
      <c r="O12" s="193">
        <v>135.6</v>
      </c>
      <c r="P12" s="194">
        <f t="shared" si="2"/>
        <v>-110610</v>
      </c>
      <c r="Q12" s="186">
        <f t="shared" si="3"/>
        <v>-4864.3999999999996</v>
      </c>
      <c r="U12" s="199" t="s">
        <v>60</v>
      </c>
      <c r="V12" s="199" t="s">
        <v>81</v>
      </c>
      <c r="W12" s="200">
        <v>135.6</v>
      </c>
      <c r="X12" s="173">
        <f t="shared" si="4"/>
        <v>4864.3999999999996</v>
      </c>
      <c r="Y12" s="173">
        <f t="shared" si="5"/>
        <v>-110610</v>
      </c>
    </row>
    <row r="13" spans="1:25" s="173" customFormat="1" ht="29.45" customHeight="1">
      <c r="A13" s="180" t="s">
        <v>1324</v>
      </c>
      <c r="B13" s="180" t="s">
        <v>1325</v>
      </c>
      <c r="C13" s="181">
        <v>17636.57</v>
      </c>
      <c r="G13" s="188" t="str">
        <f>""</f>
        <v/>
      </c>
      <c r="H13" s="188" t="str">
        <f>""</f>
        <v/>
      </c>
      <c r="I13" s="188" t="str">
        <f>""</f>
        <v/>
      </c>
      <c r="J13" s="194"/>
      <c r="M13" s="188" t="str">
        <f>""</f>
        <v/>
      </c>
      <c r="N13" s="195" t="str">
        <f>""</f>
        <v/>
      </c>
      <c r="O13" s="188" t="str">
        <f>""</f>
        <v/>
      </c>
      <c r="W13" s="201" t="e">
        <f>W14+#REF!+#REF!+#REF!+#REF!+#REF!+#REF!+#REF!+#REF!+#REF!+#REF!+#REF!+#REF!+#REF!+#REF!+#REF!+#REF!+#REF!+#REF!+#REF!+#REF!</f>
        <v>#REF!</v>
      </c>
      <c r="X13" s="201" t="e">
        <f>X14+#REF!+#REF!+#REF!+#REF!+#REF!+#REF!+#REF!+#REF!+#REF!+#REF!+#REF!+#REF!+#REF!+#REF!+#REF!+#REF!+#REF!+#REF!+#REF!+#REF!</f>
        <v>#REF!</v>
      </c>
    </row>
    <row r="14" spans="1:25" s="173" customFormat="1" ht="29.45" customHeight="1">
      <c r="A14" s="180" t="s">
        <v>1326</v>
      </c>
      <c r="B14" s="180" t="s">
        <v>1327</v>
      </c>
      <c r="C14" s="181">
        <v>549.65</v>
      </c>
      <c r="G14" s="185"/>
      <c r="H14" s="185"/>
      <c r="I14" s="193"/>
      <c r="J14" s="194"/>
      <c r="Q14" s="186"/>
      <c r="U14" s="199" t="s">
        <v>63</v>
      </c>
      <c r="V14" s="199" t="s">
        <v>94</v>
      </c>
      <c r="W14" s="200">
        <v>19998</v>
      </c>
      <c r="X14" s="173">
        <f>C14-W14</f>
        <v>-19448.349999999999</v>
      </c>
      <c r="Y14" s="173">
        <f>U14-A14</f>
        <v>-2120581</v>
      </c>
    </row>
    <row r="15" spans="1:25" s="173" customFormat="1" ht="29.45" customHeight="1">
      <c r="A15" s="180" t="s">
        <v>1328</v>
      </c>
      <c r="B15" s="180" t="s">
        <v>1329</v>
      </c>
      <c r="C15" s="181">
        <v>5000</v>
      </c>
      <c r="G15" s="185"/>
      <c r="H15" s="185"/>
      <c r="I15" s="193"/>
      <c r="J15" s="194"/>
      <c r="Q15" s="186"/>
      <c r="U15" s="199" t="s">
        <v>65</v>
      </c>
      <c r="V15" s="199" t="s">
        <v>97</v>
      </c>
      <c r="W15" s="200">
        <v>19998</v>
      </c>
      <c r="X15" s="173">
        <f>C15-W15</f>
        <v>-14998</v>
      </c>
      <c r="Y15" s="173">
        <f>U15-A15</f>
        <v>-2097696</v>
      </c>
    </row>
    <row r="16" spans="1:25" s="173" customFormat="1" ht="29.45" customHeight="1">
      <c r="A16" s="180" t="s">
        <v>1330</v>
      </c>
      <c r="B16" s="180" t="s">
        <v>1331</v>
      </c>
      <c r="C16" s="181">
        <v>7400</v>
      </c>
      <c r="G16" s="185"/>
      <c r="H16" s="185"/>
      <c r="I16" s="193"/>
      <c r="J16" s="194"/>
      <c r="Q16" s="186"/>
      <c r="U16" s="199" t="s">
        <v>67</v>
      </c>
      <c r="V16" s="199" t="s">
        <v>99</v>
      </c>
      <c r="W16" s="200">
        <v>19998</v>
      </c>
      <c r="X16" s="173">
        <f>C16-W16</f>
        <v>-12598</v>
      </c>
      <c r="Y16" s="173">
        <f>U16-A16</f>
        <v>2299092</v>
      </c>
    </row>
    <row r="17" spans="1:17" s="173" customFormat="1" ht="29.45" customHeight="1">
      <c r="A17" s="180" t="s">
        <v>1332</v>
      </c>
      <c r="B17" s="180" t="s">
        <v>1333</v>
      </c>
      <c r="C17" s="181">
        <v>7400</v>
      </c>
      <c r="G17" s="185"/>
      <c r="H17" s="185"/>
      <c r="I17" s="193"/>
      <c r="J17" s="194"/>
      <c r="Q17" s="186"/>
    </row>
    <row r="18" spans="1:17" s="173" customFormat="1" ht="29.45" customHeight="1">
      <c r="A18" s="180" t="s">
        <v>1334</v>
      </c>
      <c r="B18" s="180" t="s">
        <v>1335</v>
      </c>
      <c r="C18" s="181">
        <v>18500</v>
      </c>
      <c r="G18" s="185"/>
      <c r="H18" s="185"/>
      <c r="I18" s="193"/>
      <c r="J18" s="194"/>
      <c r="Q18" s="186"/>
    </row>
    <row r="19" spans="1:17" s="173" customFormat="1" ht="29.45" customHeight="1">
      <c r="A19" s="180" t="s">
        <v>1336</v>
      </c>
      <c r="B19" s="180" t="s">
        <v>1313</v>
      </c>
      <c r="C19" s="181">
        <v>18500</v>
      </c>
      <c r="G19" s="185"/>
      <c r="H19" s="185"/>
      <c r="I19" s="193"/>
      <c r="J19" s="194"/>
      <c r="Q19" s="186"/>
    </row>
    <row r="20" spans="1:17" s="173" customFormat="1" ht="29.45" customHeight="1">
      <c r="A20" s="180" t="s">
        <v>1337</v>
      </c>
      <c r="B20" s="180" t="s">
        <v>1338</v>
      </c>
      <c r="C20" s="181">
        <v>1200</v>
      </c>
      <c r="G20" s="185"/>
      <c r="H20" s="185"/>
      <c r="I20" s="193"/>
      <c r="J20" s="194"/>
      <c r="Q20" s="186"/>
    </row>
    <row r="21" spans="1:17" s="173" customFormat="1" ht="29.45" customHeight="1">
      <c r="A21" s="180" t="s">
        <v>1337</v>
      </c>
      <c r="B21" s="180" t="s">
        <v>1338</v>
      </c>
      <c r="C21" s="181">
        <v>1200</v>
      </c>
      <c r="G21" s="185"/>
      <c r="H21" s="185"/>
      <c r="I21" s="193"/>
      <c r="J21" s="194"/>
      <c r="Q21" s="186"/>
    </row>
    <row r="22" spans="1:17" s="173" customFormat="1" ht="29.45" customHeight="1">
      <c r="A22" s="180" t="s">
        <v>1339</v>
      </c>
      <c r="B22" s="180" t="s">
        <v>1340</v>
      </c>
      <c r="C22" s="181">
        <v>3395</v>
      </c>
      <c r="G22" s="185"/>
      <c r="H22" s="185"/>
      <c r="I22" s="193"/>
      <c r="J22" s="194"/>
      <c r="Q22" s="186"/>
    </row>
    <row r="23" spans="1:17" s="173" customFormat="1" ht="29.45" customHeight="1">
      <c r="A23" s="180" t="s">
        <v>1341</v>
      </c>
      <c r="B23" s="180" t="s">
        <v>1333</v>
      </c>
      <c r="C23" s="181">
        <v>895</v>
      </c>
      <c r="G23" s="185"/>
      <c r="H23" s="185"/>
      <c r="I23" s="193"/>
      <c r="J23" s="194"/>
      <c r="Q23" s="186"/>
    </row>
    <row r="24" spans="1:17" s="173" customFormat="1" ht="29.45" customHeight="1">
      <c r="A24" s="180" t="s">
        <v>1342</v>
      </c>
      <c r="B24" s="180" t="s">
        <v>1343</v>
      </c>
      <c r="C24" s="181">
        <v>2500</v>
      </c>
      <c r="G24" s="185"/>
      <c r="H24" s="185"/>
      <c r="I24" s="193"/>
      <c r="J24" s="194"/>
      <c r="Q24" s="186"/>
    </row>
    <row r="25" spans="1:17" s="173" customFormat="1" ht="29.45" customHeight="1">
      <c r="A25" s="180" t="s">
        <v>1344</v>
      </c>
      <c r="B25" s="180" t="s">
        <v>1345</v>
      </c>
      <c r="C25" s="181">
        <v>15000</v>
      </c>
      <c r="G25" s="185"/>
      <c r="H25" s="185"/>
      <c r="I25" s="193"/>
      <c r="J25" s="194"/>
      <c r="Q25" s="186"/>
    </row>
    <row r="26" spans="1:17" s="173" customFormat="1" ht="29.45" customHeight="1">
      <c r="A26" s="180" t="s">
        <v>1346</v>
      </c>
      <c r="B26" s="180" t="s">
        <v>1347</v>
      </c>
      <c r="C26" s="181">
        <v>15000</v>
      </c>
      <c r="G26" s="185"/>
      <c r="H26" s="185"/>
      <c r="I26" s="193"/>
      <c r="J26" s="194"/>
      <c r="Q26" s="186"/>
    </row>
    <row r="27" spans="1:17" s="173" customFormat="1" ht="29.45" customHeight="1">
      <c r="A27" s="177" t="s">
        <v>854</v>
      </c>
      <c r="B27" s="177" t="s">
        <v>855</v>
      </c>
      <c r="C27" s="178">
        <v>101320</v>
      </c>
      <c r="G27" s="185"/>
      <c r="H27" s="185"/>
      <c r="I27" s="193"/>
      <c r="J27" s="194"/>
      <c r="Q27" s="186"/>
    </row>
    <row r="28" spans="1:17" s="173" customFormat="1" ht="29.45" customHeight="1">
      <c r="A28" s="189" t="s">
        <v>1348</v>
      </c>
      <c r="B28" s="190" t="s">
        <v>1349</v>
      </c>
      <c r="C28" s="181">
        <v>54320</v>
      </c>
      <c r="G28" s="185"/>
      <c r="H28" s="185"/>
      <c r="I28" s="193"/>
      <c r="J28" s="194"/>
      <c r="Q28" s="186"/>
    </row>
    <row r="29" spans="1:17" s="173" customFormat="1" ht="29.45" customHeight="1">
      <c r="A29" s="180" t="s">
        <v>1350</v>
      </c>
      <c r="B29" s="180" t="s">
        <v>1351</v>
      </c>
      <c r="C29" s="181">
        <v>22557.77</v>
      </c>
      <c r="G29" s="185"/>
      <c r="H29" s="185"/>
      <c r="I29" s="193"/>
      <c r="J29" s="194"/>
      <c r="Q29" s="186"/>
    </row>
    <row r="30" spans="1:17" s="173" customFormat="1" ht="29.45" customHeight="1">
      <c r="A30" s="180" t="s">
        <v>1352</v>
      </c>
      <c r="B30" s="180" t="s">
        <v>1353</v>
      </c>
      <c r="C30" s="181">
        <v>16419.62</v>
      </c>
      <c r="G30" s="185"/>
      <c r="H30" s="185"/>
      <c r="I30" s="193"/>
      <c r="J30" s="194"/>
    </row>
    <row r="31" spans="1:17" s="173" customFormat="1" ht="29.45" customHeight="1">
      <c r="A31" s="180" t="s">
        <v>1352</v>
      </c>
      <c r="B31" s="180" t="s">
        <v>1353</v>
      </c>
      <c r="C31" s="181">
        <v>15342.61</v>
      </c>
      <c r="G31" s="185"/>
      <c r="H31" s="185"/>
      <c r="I31" s="193"/>
      <c r="J31" s="194"/>
    </row>
    <row r="32" spans="1:17" s="173" customFormat="1" ht="29.45" customHeight="1">
      <c r="A32" s="180" t="s">
        <v>1354</v>
      </c>
      <c r="B32" s="180" t="s">
        <v>1355</v>
      </c>
      <c r="C32" s="181">
        <v>47000</v>
      </c>
      <c r="G32" s="185"/>
      <c r="H32" s="185"/>
      <c r="I32" s="193"/>
      <c r="J32" s="194"/>
    </row>
    <row r="33" spans="1:10" s="173" customFormat="1" ht="29.45" customHeight="1">
      <c r="A33" s="180" t="s">
        <v>1356</v>
      </c>
      <c r="B33" s="180" t="s">
        <v>1357</v>
      </c>
      <c r="C33" s="181">
        <v>40000</v>
      </c>
      <c r="G33" s="185"/>
      <c r="H33" s="185"/>
      <c r="I33" s="193"/>
      <c r="J33" s="194"/>
    </row>
    <row r="34" spans="1:10" s="173" customFormat="1" ht="29.45" customHeight="1">
      <c r="A34" s="180" t="s">
        <v>1358</v>
      </c>
      <c r="B34" s="180" t="s">
        <v>1359</v>
      </c>
      <c r="C34" s="181">
        <v>7000</v>
      </c>
      <c r="G34" s="185"/>
      <c r="H34" s="185"/>
      <c r="I34" s="193"/>
      <c r="J34" s="194"/>
    </row>
    <row r="35" spans="1:10" s="173" customFormat="1" ht="29.45" customHeight="1">
      <c r="A35" s="177" t="s">
        <v>867</v>
      </c>
      <c r="B35" s="177" t="s">
        <v>868</v>
      </c>
      <c r="C35" s="178">
        <v>616</v>
      </c>
      <c r="G35" s="185"/>
      <c r="H35" s="185"/>
      <c r="I35" s="193"/>
      <c r="J35" s="194"/>
    </row>
    <row r="36" spans="1:10" s="173" customFormat="1" ht="29.45" customHeight="1">
      <c r="A36" s="180" t="s">
        <v>1360</v>
      </c>
      <c r="B36" s="180" t="s">
        <v>1361</v>
      </c>
      <c r="C36" s="181">
        <v>616</v>
      </c>
      <c r="G36" s="185"/>
      <c r="H36" s="185"/>
      <c r="I36" s="193"/>
      <c r="J36" s="194"/>
    </row>
    <row r="37" spans="1:10" s="173" customFormat="1" ht="29.45" customHeight="1">
      <c r="A37" s="180" t="s">
        <v>1362</v>
      </c>
      <c r="B37" s="180" t="s">
        <v>1363</v>
      </c>
      <c r="C37" s="181">
        <v>616</v>
      </c>
      <c r="G37" s="185"/>
      <c r="H37" s="185"/>
      <c r="I37" s="193"/>
      <c r="J37" s="194"/>
    </row>
    <row r="38" spans="1:10" s="173" customFormat="1" ht="29.45" customHeight="1">
      <c r="A38" s="177" t="s">
        <v>1364</v>
      </c>
      <c r="B38" s="177" t="s">
        <v>921</v>
      </c>
      <c r="C38" s="178">
        <v>7054.39</v>
      </c>
      <c r="G38" s="185"/>
      <c r="H38" s="185"/>
      <c r="I38" s="193"/>
      <c r="J38" s="194"/>
    </row>
    <row r="39" spans="1:10" s="173" customFormat="1" ht="29.45" customHeight="1">
      <c r="A39" s="180" t="s">
        <v>1365</v>
      </c>
      <c r="B39" s="180" t="s">
        <v>1366</v>
      </c>
      <c r="C39" s="181">
        <v>944.54</v>
      </c>
      <c r="G39" s="185"/>
      <c r="H39" s="185"/>
      <c r="I39" s="193"/>
      <c r="J39" s="194"/>
    </row>
    <row r="40" spans="1:10" s="173" customFormat="1" ht="29.45" customHeight="1">
      <c r="A40" s="180" t="s">
        <v>1367</v>
      </c>
      <c r="B40" s="180" t="s">
        <v>1368</v>
      </c>
      <c r="C40" s="181">
        <v>146.13</v>
      </c>
      <c r="G40" s="185"/>
      <c r="H40" s="185"/>
      <c r="I40" s="193"/>
      <c r="J40" s="194"/>
    </row>
    <row r="41" spans="1:10" s="173" customFormat="1" ht="29.45" customHeight="1">
      <c r="A41" s="180" t="s">
        <v>1367</v>
      </c>
      <c r="B41" s="180" t="s">
        <v>1368</v>
      </c>
      <c r="C41" s="181">
        <v>798.41</v>
      </c>
      <c r="G41" s="185"/>
      <c r="H41" s="185"/>
      <c r="I41" s="193"/>
      <c r="J41" s="194"/>
    </row>
    <row r="42" spans="1:10" s="173" customFormat="1" ht="29.45" customHeight="1">
      <c r="A42" s="180" t="s">
        <v>1369</v>
      </c>
      <c r="B42" s="180" t="s">
        <v>1370</v>
      </c>
      <c r="C42" s="181">
        <v>6109.85</v>
      </c>
      <c r="G42" s="185"/>
      <c r="H42" s="185"/>
      <c r="I42" s="193"/>
      <c r="J42" s="194"/>
    </row>
    <row r="43" spans="1:10" s="173" customFormat="1" ht="29.45" customHeight="1">
      <c r="A43" s="180" t="s">
        <v>1371</v>
      </c>
      <c r="B43" s="180" t="s">
        <v>1372</v>
      </c>
      <c r="C43" s="181">
        <v>232</v>
      </c>
      <c r="G43" s="185"/>
      <c r="H43" s="185"/>
      <c r="I43" s="193"/>
      <c r="J43" s="194"/>
    </row>
    <row r="44" spans="1:10" s="173" customFormat="1" ht="29.45" customHeight="1">
      <c r="A44" s="180" t="s">
        <v>1371</v>
      </c>
      <c r="B44" s="180" t="s">
        <v>1372</v>
      </c>
      <c r="C44" s="181">
        <v>2351</v>
      </c>
      <c r="G44" s="185"/>
      <c r="H44" s="185"/>
      <c r="I44" s="193"/>
      <c r="J44" s="194"/>
    </row>
    <row r="45" spans="1:10" s="173" customFormat="1" ht="29.45" customHeight="1">
      <c r="A45" s="180" t="s">
        <v>1373</v>
      </c>
      <c r="B45" s="180" t="s">
        <v>1374</v>
      </c>
      <c r="C45" s="181">
        <v>149.85</v>
      </c>
      <c r="G45" s="185"/>
      <c r="H45" s="185"/>
      <c r="I45" s="193"/>
      <c r="J45" s="194"/>
    </row>
    <row r="46" spans="1:10" s="173" customFormat="1" ht="29.45" customHeight="1">
      <c r="A46" s="180" t="s">
        <v>1373</v>
      </c>
      <c r="B46" s="180" t="s">
        <v>1374</v>
      </c>
      <c r="C46" s="181">
        <v>3315</v>
      </c>
      <c r="G46" s="185"/>
      <c r="H46" s="185"/>
      <c r="I46" s="193"/>
      <c r="J46" s="194"/>
    </row>
    <row r="47" spans="1:10" s="173" customFormat="1" ht="29.45" customHeight="1">
      <c r="A47" s="180" t="s">
        <v>1375</v>
      </c>
      <c r="B47" s="180" t="s">
        <v>1376</v>
      </c>
      <c r="C47" s="181">
        <v>62</v>
      </c>
      <c r="G47" s="185"/>
      <c r="H47" s="185"/>
      <c r="I47" s="193"/>
      <c r="J47" s="194"/>
    </row>
    <row r="48" spans="1:10" s="173" customFormat="1" ht="29.45" customHeight="1">
      <c r="A48" s="177" t="s">
        <v>63</v>
      </c>
      <c r="B48" s="177" t="s">
        <v>1000</v>
      </c>
      <c r="C48" s="178">
        <v>48000</v>
      </c>
      <c r="G48" s="185"/>
      <c r="H48" s="185"/>
      <c r="I48" s="193"/>
      <c r="J48" s="194"/>
    </row>
    <row r="49" spans="1:10" s="173" customFormat="1" ht="29.45" customHeight="1">
      <c r="A49" s="180" t="s">
        <v>1377</v>
      </c>
      <c r="B49" s="180" t="s">
        <v>1378</v>
      </c>
      <c r="C49" s="181">
        <v>48000</v>
      </c>
      <c r="G49" s="185"/>
      <c r="H49" s="185"/>
      <c r="I49" s="193"/>
      <c r="J49" s="194"/>
    </row>
    <row r="50" spans="1:10" s="173" customFormat="1" ht="29.45" customHeight="1">
      <c r="A50" s="180" t="s">
        <v>1379</v>
      </c>
      <c r="B50" s="180" t="s">
        <v>1380</v>
      </c>
      <c r="C50" s="181">
        <v>48000</v>
      </c>
      <c r="G50" s="185"/>
      <c r="H50" s="185"/>
      <c r="I50" s="193"/>
      <c r="J50" s="194"/>
    </row>
    <row r="51" spans="1:10" s="173" customFormat="1" ht="29.45" customHeight="1">
      <c r="A51" s="331" t="s">
        <v>62</v>
      </c>
      <c r="B51" s="332"/>
      <c r="C51" s="178">
        <v>502785.5</v>
      </c>
      <c r="G51" s="185"/>
      <c r="H51" s="185"/>
      <c r="I51" s="193"/>
      <c r="J51" s="194"/>
    </row>
  </sheetData>
  <mergeCells count="2">
    <mergeCell ref="A2:C2"/>
    <mergeCell ref="A51:B51"/>
  </mergeCells>
  <phoneticPr fontId="50" type="noConversion"/>
  <printOptions horizontalCentered="1"/>
  <pageMargins left="0.74791666666666701" right="0.74791666666666701" top="0.98402777777777795" bottom="0.78680555555555598" header="0.51180555555555596" footer="0.51180555555555596"/>
  <pageSetup paperSize="9"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opLeftCell="A4" workbookViewId="0">
      <selection activeCell="B4" sqref="B4:D4"/>
    </sheetView>
  </sheetViews>
  <sheetFormatPr defaultColWidth="7" defaultRowHeight="15"/>
  <cols>
    <col min="1" max="1" width="28.5" style="22" customWidth="1"/>
    <col min="2" max="4" width="19.25" style="22" customWidth="1"/>
    <col min="5" max="5" width="10.375" style="18" hidden="1" customWidth="1"/>
    <col min="6" max="6" width="9.625" style="24" hidden="1" customWidth="1"/>
    <col min="7" max="7" width="8.125" style="24" hidden="1" customWidth="1"/>
    <col min="8" max="8" width="9.625" style="25" hidden="1" customWidth="1"/>
    <col min="9" max="9" width="17.5" style="25" hidden="1" customWidth="1"/>
    <col min="10" max="10" width="12.5" style="26" hidden="1" customWidth="1"/>
    <col min="11" max="11" width="7" style="27" hidden="1" customWidth="1"/>
    <col min="12" max="13" width="7" style="24" hidden="1" customWidth="1"/>
    <col min="14" max="14" width="13.875" style="24" hidden="1" customWidth="1"/>
    <col min="15" max="15" width="7.875" style="24" hidden="1" customWidth="1"/>
    <col min="16" max="16" width="9.5" style="24" hidden="1" customWidth="1"/>
    <col min="17" max="17" width="6.875" style="24" hidden="1" customWidth="1"/>
    <col min="18" max="18" width="9" style="24" hidden="1" customWidth="1"/>
    <col min="19" max="19" width="5.875" style="24" hidden="1" customWidth="1"/>
    <col min="20" max="20" width="5.25" style="24" hidden="1" customWidth="1"/>
    <col min="21" max="21" width="6.5" style="24" hidden="1" customWidth="1"/>
    <col min="22" max="23" width="7" style="24" hidden="1" customWidth="1"/>
    <col min="24" max="24" width="10.625" style="24" hidden="1" customWidth="1"/>
    <col min="25" max="25" width="10.5" style="24" hidden="1" customWidth="1"/>
    <col min="26" max="26" width="10.625" style="24" hidden="1" customWidth="1"/>
    <col min="27" max="27" width="7" style="24" customWidth="1"/>
    <col min="28" max="16384" width="7" style="24"/>
  </cols>
  <sheetData>
    <row r="1" spans="1:26" ht="21.75" customHeight="1">
      <c r="A1" s="28" t="s">
        <v>1381</v>
      </c>
      <c r="B1" s="28"/>
      <c r="C1" s="28"/>
      <c r="D1" s="28"/>
    </row>
    <row r="2" spans="1:26" ht="51.75" customHeight="1">
      <c r="A2" s="302" t="s">
        <v>1591</v>
      </c>
      <c r="B2" s="333"/>
      <c r="C2" s="333"/>
      <c r="D2" s="303"/>
      <c r="H2" s="24"/>
      <c r="I2" s="24"/>
      <c r="J2" s="24"/>
    </row>
    <row r="3" spans="1:26">
      <c r="D3" s="103" t="s">
        <v>1122</v>
      </c>
      <c r="F3" s="24">
        <v>12.11</v>
      </c>
      <c r="H3" s="24">
        <v>12.22</v>
      </c>
      <c r="I3" s="24"/>
      <c r="J3" s="24"/>
      <c r="N3" s="24">
        <v>1.2</v>
      </c>
    </row>
    <row r="4" spans="1:26" s="115" customFormat="1" ht="39.75" customHeight="1">
      <c r="A4" s="310" t="s">
        <v>1123</v>
      </c>
      <c r="B4" s="307" t="s">
        <v>1308</v>
      </c>
      <c r="C4" s="308"/>
      <c r="D4" s="309"/>
      <c r="E4" s="117"/>
      <c r="H4" s="118" t="s">
        <v>1127</v>
      </c>
      <c r="I4" s="118" t="s">
        <v>1128</v>
      </c>
      <c r="J4" s="118" t="s">
        <v>1129</v>
      </c>
      <c r="K4" s="122"/>
      <c r="N4" s="118" t="s">
        <v>1127</v>
      </c>
      <c r="O4" s="123" t="s">
        <v>1128</v>
      </c>
      <c r="P4" s="118" t="s">
        <v>1129</v>
      </c>
    </row>
    <row r="5" spans="1:26" s="115" customFormat="1" ht="39.75" customHeight="1">
      <c r="A5" s="311"/>
      <c r="B5" s="116" t="s">
        <v>62</v>
      </c>
      <c r="C5" s="116" t="s">
        <v>1130</v>
      </c>
      <c r="D5" s="116" t="s">
        <v>1382</v>
      </c>
      <c r="E5" s="117"/>
      <c r="H5" s="118"/>
      <c r="I5" s="118"/>
      <c r="J5" s="118"/>
      <c r="K5" s="122"/>
      <c r="N5" s="118"/>
      <c r="O5" s="123"/>
      <c r="P5" s="118"/>
    </row>
    <row r="6" spans="1:26" s="115" customFormat="1" ht="39.75" customHeight="1">
      <c r="A6" s="166" t="s">
        <v>1132</v>
      </c>
      <c r="B6" s="167">
        <f>C6+D6</f>
        <v>485.37299999999999</v>
      </c>
      <c r="C6" s="164">
        <v>481.37299999999999</v>
      </c>
      <c r="D6" s="164">
        <v>4</v>
      </c>
      <c r="E6" s="117"/>
      <c r="H6" s="118"/>
      <c r="I6" s="118"/>
      <c r="J6" s="118"/>
      <c r="K6" s="122"/>
      <c r="N6" s="118"/>
      <c r="O6" s="123"/>
      <c r="P6" s="118"/>
    </row>
    <row r="7" spans="1:26" s="115" customFormat="1" ht="39.75" customHeight="1">
      <c r="A7" s="166" t="s">
        <v>1133</v>
      </c>
      <c r="B7" s="167">
        <f t="shared" ref="B7:B17" si="0">C7+D7</f>
        <v>453.02</v>
      </c>
      <c r="C7" s="164">
        <v>435.02</v>
      </c>
      <c r="D7" s="164">
        <v>18</v>
      </c>
      <c r="E7" s="117"/>
      <c r="H7" s="118"/>
      <c r="I7" s="118"/>
      <c r="J7" s="118"/>
      <c r="K7" s="122"/>
      <c r="N7" s="118"/>
      <c r="O7" s="123"/>
      <c r="P7" s="118"/>
    </row>
    <row r="8" spans="1:26" s="115" customFormat="1" ht="39.75" customHeight="1">
      <c r="A8" s="166" t="s">
        <v>1134</v>
      </c>
      <c r="B8" s="167">
        <f t="shared" si="0"/>
        <v>133.95999999999998</v>
      </c>
      <c r="C8" s="164">
        <v>122.96</v>
      </c>
      <c r="D8" s="164">
        <v>11</v>
      </c>
      <c r="E8" s="117"/>
      <c r="H8" s="118"/>
      <c r="I8" s="118"/>
      <c r="J8" s="118"/>
      <c r="K8" s="122"/>
      <c r="N8" s="118"/>
      <c r="O8" s="123"/>
      <c r="P8" s="118"/>
    </row>
    <row r="9" spans="1:26" s="115" customFormat="1" ht="39.75" customHeight="1">
      <c r="A9" s="166" t="s">
        <v>1135</v>
      </c>
      <c r="B9" s="167">
        <f t="shared" si="0"/>
        <v>1751.28</v>
      </c>
      <c r="C9" s="164">
        <v>1743.28</v>
      </c>
      <c r="D9" s="164">
        <v>8</v>
      </c>
      <c r="E9" s="117"/>
      <c r="H9" s="118"/>
      <c r="I9" s="118"/>
      <c r="J9" s="118"/>
      <c r="K9" s="122"/>
      <c r="N9" s="118"/>
      <c r="O9" s="123"/>
      <c r="P9" s="118"/>
    </row>
    <row r="10" spans="1:26" s="115" customFormat="1" ht="39.75" customHeight="1">
      <c r="A10" s="166" t="s">
        <v>1136</v>
      </c>
      <c r="B10" s="167">
        <f t="shared" si="0"/>
        <v>1924.28</v>
      </c>
      <c r="C10" s="164">
        <v>1907.28</v>
      </c>
      <c r="D10" s="164">
        <v>17</v>
      </c>
      <c r="E10" s="117"/>
      <c r="H10" s="118"/>
      <c r="I10" s="118"/>
      <c r="J10" s="118"/>
      <c r="K10" s="122"/>
      <c r="N10" s="118"/>
      <c r="O10" s="123"/>
      <c r="P10" s="118"/>
    </row>
    <row r="11" spans="1:26" s="115" customFormat="1" ht="39.75" customHeight="1">
      <c r="A11" s="166" t="s">
        <v>1137</v>
      </c>
      <c r="B11" s="167">
        <f t="shared" si="0"/>
        <v>658.18399999999997</v>
      </c>
      <c r="C11" s="164">
        <v>634.18399999999997</v>
      </c>
      <c r="D11" s="164">
        <v>24</v>
      </c>
      <c r="E11" s="117"/>
      <c r="H11" s="118"/>
      <c r="I11" s="118"/>
      <c r="J11" s="118"/>
      <c r="K11" s="122"/>
      <c r="N11" s="118"/>
      <c r="O11" s="123"/>
      <c r="P11" s="118"/>
    </row>
    <row r="12" spans="1:26" ht="39.75" customHeight="1">
      <c r="A12" s="166" t="s">
        <v>1138</v>
      </c>
      <c r="B12" s="167">
        <f t="shared" si="0"/>
        <v>106.78400000000001</v>
      </c>
      <c r="C12" s="164">
        <v>104.78400000000001</v>
      </c>
      <c r="D12" s="164">
        <v>2</v>
      </c>
      <c r="E12" s="48">
        <v>105429</v>
      </c>
      <c r="F12" s="113">
        <v>595734.14</v>
      </c>
      <c r="G12" s="24">
        <f>104401+13602</f>
        <v>118003</v>
      </c>
      <c r="H12" s="25" t="s">
        <v>25</v>
      </c>
      <c r="I12" s="25" t="s">
        <v>1139</v>
      </c>
      <c r="J12" s="26">
        <v>596221.15</v>
      </c>
      <c r="K12" s="27" t="e">
        <f>H12-A12</f>
        <v>#VALUE!</v>
      </c>
      <c r="L12" s="66" t="e">
        <f>J12-#REF!</f>
        <v>#REF!</v>
      </c>
      <c r="M12" s="66">
        <v>75943</v>
      </c>
      <c r="N12" s="25" t="s">
        <v>25</v>
      </c>
      <c r="O12" s="25" t="s">
        <v>1139</v>
      </c>
      <c r="P12" s="26">
        <v>643048.94999999995</v>
      </c>
      <c r="Q12" s="27" t="e">
        <f>N12-A12</f>
        <v>#VALUE!</v>
      </c>
      <c r="R12" s="66" t="e">
        <f>P12-#REF!</f>
        <v>#REF!</v>
      </c>
      <c r="T12" s="24">
        <v>717759</v>
      </c>
      <c r="V12" s="67" t="s">
        <v>25</v>
      </c>
      <c r="W12" s="67" t="s">
        <v>1139</v>
      </c>
      <c r="X12" s="68">
        <v>659380.53</v>
      </c>
      <c r="Y12" s="24" t="e">
        <f>#REF!-X12</f>
        <v>#REF!</v>
      </c>
      <c r="Z12" s="24" t="e">
        <f>V12-A12</f>
        <v>#VALUE!</v>
      </c>
    </row>
    <row r="13" spans="1:26" ht="39.75" customHeight="1">
      <c r="A13" s="166" t="s">
        <v>1140</v>
      </c>
      <c r="B13" s="167">
        <f t="shared" si="0"/>
        <v>407.25599999999997</v>
      </c>
      <c r="C13" s="164">
        <v>403.25599999999997</v>
      </c>
      <c r="D13" s="164">
        <v>4</v>
      </c>
      <c r="E13" s="48"/>
      <c r="F13" s="113"/>
      <c r="L13" s="66"/>
      <c r="M13" s="66"/>
      <c r="N13" s="25"/>
      <c r="O13" s="25"/>
      <c r="P13" s="26"/>
      <c r="Q13" s="27"/>
      <c r="R13" s="66"/>
      <c r="V13" s="67"/>
      <c r="W13" s="67"/>
      <c r="X13" s="68"/>
    </row>
    <row r="14" spans="1:26" ht="39.75" customHeight="1">
      <c r="A14" s="166" t="s">
        <v>1141</v>
      </c>
      <c r="B14" s="167">
        <f t="shared" si="0"/>
        <v>13.9</v>
      </c>
      <c r="C14" s="164">
        <v>11.9</v>
      </c>
      <c r="D14" s="164">
        <v>2</v>
      </c>
      <c r="E14" s="48"/>
      <c r="F14" s="113"/>
      <c r="L14" s="66"/>
      <c r="M14" s="66"/>
      <c r="N14" s="25"/>
      <c r="O14" s="25"/>
      <c r="P14" s="26"/>
      <c r="Q14" s="27"/>
      <c r="R14" s="66"/>
      <c r="V14" s="67"/>
      <c r="W14" s="67"/>
      <c r="X14" s="68"/>
    </row>
    <row r="15" spans="1:26" ht="39.75" customHeight="1">
      <c r="A15" s="166" t="s">
        <v>1142</v>
      </c>
      <c r="B15" s="167">
        <f t="shared" si="0"/>
        <v>17</v>
      </c>
      <c r="C15" s="164">
        <v>11</v>
      </c>
      <c r="D15" s="164">
        <v>6</v>
      </c>
      <c r="E15" s="48"/>
      <c r="F15" s="113"/>
      <c r="L15" s="66"/>
      <c r="M15" s="66"/>
      <c r="N15" s="25"/>
      <c r="O15" s="25"/>
      <c r="P15" s="26"/>
      <c r="Q15" s="27"/>
      <c r="R15" s="66"/>
      <c r="V15" s="67"/>
      <c r="W15" s="67"/>
      <c r="X15" s="68"/>
    </row>
    <row r="16" spans="1:26" ht="39.75" customHeight="1">
      <c r="A16" s="166" t="s">
        <v>1143</v>
      </c>
      <c r="B16" s="167">
        <f t="shared" si="0"/>
        <v>523.61400000000003</v>
      </c>
      <c r="C16" s="164">
        <v>507.61399999999998</v>
      </c>
      <c r="D16" s="164">
        <v>16</v>
      </c>
      <c r="E16" s="48"/>
      <c r="F16" s="113"/>
      <c r="L16" s="66"/>
      <c r="M16" s="66"/>
      <c r="N16" s="25"/>
      <c r="O16" s="25"/>
      <c r="P16" s="26"/>
      <c r="Q16" s="27"/>
      <c r="R16" s="66"/>
      <c r="V16" s="67"/>
      <c r="W16" s="67"/>
      <c r="X16" s="68"/>
    </row>
    <row r="17" spans="1:26" ht="39.75" customHeight="1">
      <c r="A17" s="30" t="s">
        <v>17</v>
      </c>
      <c r="B17" s="167">
        <f t="shared" si="0"/>
        <v>6474.6509999999989</v>
      </c>
      <c r="C17" s="168">
        <f>SUM(C6:C16)</f>
        <v>6362.6509999999989</v>
      </c>
      <c r="D17" s="168">
        <f>SUM(D6:D16)</f>
        <v>112</v>
      </c>
      <c r="H17" s="121" t="str">
        <f>""</f>
        <v/>
      </c>
      <c r="I17" s="121" t="str">
        <f>""</f>
        <v/>
      </c>
      <c r="J17" s="121" t="str">
        <f>""</f>
        <v/>
      </c>
      <c r="N17" s="121" t="str">
        <f>""</f>
        <v/>
      </c>
      <c r="O17" s="124" t="str">
        <f>""</f>
        <v/>
      </c>
      <c r="P17" s="121" t="str">
        <f>""</f>
        <v/>
      </c>
      <c r="X17" s="125" t="e">
        <f>X18+#REF!+#REF!+#REF!+#REF!+#REF!+#REF!+#REF!+#REF!+#REF!+#REF!+#REF!+#REF!+#REF!+#REF!+#REF!+#REF!+#REF!+#REF!+#REF!+#REF!</f>
        <v>#REF!</v>
      </c>
      <c r="Y17" s="125" t="e">
        <f>Y18+#REF!+#REF!+#REF!+#REF!+#REF!+#REF!+#REF!+#REF!+#REF!+#REF!+#REF!+#REF!+#REF!+#REF!+#REF!+#REF!+#REF!+#REF!+#REF!+#REF!</f>
        <v>#REF!</v>
      </c>
    </row>
    <row r="18" spans="1:26" ht="28.15" customHeight="1">
      <c r="A18" s="300" t="s">
        <v>1383</v>
      </c>
      <c r="B18" s="300"/>
      <c r="C18" s="300"/>
      <c r="D18" s="300"/>
      <c r="R18" s="66"/>
      <c r="V18" s="67" t="s">
        <v>63</v>
      </c>
      <c r="W18" s="67" t="s">
        <v>64</v>
      </c>
      <c r="X18" s="68">
        <v>19998</v>
      </c>
      <c r="Y18" s="24" t="e">
        <f>#REF!-X18</f>
        <v>#REF!</v>
      </c>
      <c r="Z18" s="24" t="e">
        <f>V18-A18</f>
        <v>#VALUE!</v>
      </c>
    </row>
    <row r="19" spans="1:26" ht="28.15" customHeight="1">
      <c r="A19" s="301"/>
      <c r="B19" s="301"/>
      <c r="C19" s="301"/>
      <c r="D19" s="301"/>
      <c r="R19" s="66"/>
      <c r="V19" s="67" t="s">
        <v>65</v>
      </c>
      <c r="W19" s="67" t="s">
        <v>66</v>
      </c>
      <c r="X19" s="68">
        <v>19998</v>
      </c>
      <c r="Y19" s="24" t="e">
        <f>#REF!-X19</f>
        <v>#REF!</v>
      </c>
      <c r="Z19" s="24">
        <f>V19-A19</f>
        <v>23203</v>
      </c>
    </row>
    <row r="20" spans="1:26" ht="28.15" customHeight="1">
      <c r="A20" s="301"/>
      <c r="B20" s="301"/>
      <c r="C20" s="301"/>
      <c r="D20" s="301"/>
      <c r="R20" s="66"/>
      <c r="V20" s="67" t="s">
        <v>67</v>
      </c>
      <c r="W20" s="67" t="s">
        <v>68</v>
      </c>
      <c r="X20" s="68">
        <v>19998</v>
      </c>
      <c r="Y20" s="24" t="e">
        <f>#REF!-X20</f>
        <v>#REF!</v>
      </c>
      <c r="Z20" s="24">
        <f>V20-A20</f>
        <v>2320301</v>
      </c>
    </row>
    <row r="21" spans="1:26" ht="28.15" customHeight="1">
      <c r="A21" s="301"/>
      <c r="B21" s="301"/>
      <c r="C21" s="301"/>
      <c r="D21" s="301"/>
      <c r="R21" s="66"/>
    </row>
    <row r="22" spans="1:26" ht="19.5" customHeight="1">
      <c r="A22" s="24"/>
      <c r="B22" s="24"/>
      <c r="C22" s="24"/>
      <c r="D22" s="24"/>
      <c r="E22" s="24"/>
      <c r="H22" s="24"/>
      <c r="I22" s="24"/>
      <c r="J22" s="24"/>
      <c r="K22" s="24"/>
      <c r="R22" s="66"/>
    </row>
    <row r="23" spans="1:26" ht="19.5" customHeight="1">
      <c r="A23" s="24"/>
      <c r="B23" s="24"/>
      <c r="C23" s="24"/>
      <c r="D23" s="24"/>
      <c r="E23" s="24"/>
      <c r="H23" s="24"/>
      <c r="I23" s="24"/>
      <c r="J23" s="24"/>
      <c r="K23" s="24"/>
      <c r="R23" s="66"/>
    </row>
    <row r="24" spans="1:26" ht="19.5" customHeight="1">
      <c r="A24" s="24"/>
      <c r="B24" s="24"/>
      <c r="C24" s="24"/>
      <c r="D24" s="24"/>
      <c r="E24" s="24"/>
      <c r="H24" s="24"/>
      <c r="I24" s="24"/>
      <c r="J24" s="24"/>
      <c r="K24" s="24"/>
      <c r="R24" s="66"/>
    </row>
    <row r="25" spans="1:26" ht="19.5" customHeight="1">
      <c r="A25" s="24"/>
      <c r="B25" s="24"/>
      <c r="C25" s="24"/>
      <c r="D25" s="24"/>
      <c r="E25" s="24"/>
      <c r="H25" s="24"/>
      <c r="I25" s="24"/>
      <c r="J25" s="24"/>
      <c r="K25" s="24"/>
      <c r="R25" s="66"/>
    </row>
    <row r="26" spans="1:26" ht="19.5" customHeight="1">
      <c r="A26" s="24"/>
      <c r="B26" s="24"/>
      <c r="C26" s="24"/>
      <c r="D26" s="24"/>
      <c r="E26" s="24"/>
      <c r="H26" s="24"/>
      <c r="I26" s="24"/>
      <c r="J26" s="24"/>
      <c r="K26" s="24"/>
      <c r="R26" s="66"/>
    </row>
    <row r="27" spans="1:26" ht="19.5" customHeight="1">
      <c r="A27" s="24"/>
      <c r="B27" s="24"/>
      <c r="C27" s="24"/>
      <c r="D27" s="24"/>
      <c r="E27" s="24"/>
      <c r="H27" s="24"/>
      <c r="I27" s="24"/>
      <c r="J27" s="24"/>
      <c r="K27" s="24"/>
      <c r="R27" s="66"/>
    </row>
    <row r="28" spans="1:26" ht="19.5" customHeight="1">
      <c r="A28" s="24"/>
      <c r="B28" s="24"/>
      <c r="C28" s="24"/>
      <c r="D28" s="24"/>
      <c r="E28" s="24"/>
      <c r="H28" s="24"/>
      <c r="I28" s="24"/>
      <c r="J28" s="24"/>
      <c r="K28" s="24"/>
      <c r="R28" s="66"/>
    </row>
    <row r="29" spans="1:26" ht="19.5" customHeight="1">
      <c r="A29" s="24"/>
      <c r="B29" s="24"/>
      <c r="C29" s="24"/>
      <c r="D29" s="24"/>
      <c r="E29" s="24"/>
      <c r="H29" s="24"/>
      <c r="I29" s="24"/>
      <c r="J29" s="24"/>
      <c r="K29" s="24"/>
      <c r="R29" s="66"/>
    </row>
    <row r="30" spans="1:26" ht="19.5" customHeight="1">
      <c r="A30" s="24"/>
      <c r="B30" s="24"/>
      <c r="C30" s="24"/>
      <c r="D30" s="24"/>
      <c r="E30" s="24"/>
      <c r="H30" s="24"/>
      <c r="I30" s="24"/>
      <c r="J30" s="24"/>
      <c r="K30" s="24"/>
      <c r="R30" s="66"/>
    </row>
    <row r="31" spans="1:26" ht="19.5" customHeight="1">
      <c r="A31" s="24"/>
      <c r="B31" s="24"/>
      <c r="C31" s="24"/>
      <c r="D31" s="24"/>
      <c r="E31" s="24"/>
      <c r="H31" s="24"/>
      <c r="I31" s="24"/>
      <c r="J31" s="24"/>
      <c r="K31" s="24"/>
      <c r="R31" s="66"/>
    </row>
    <row r="32" spans="1:26" ht="19.5" customHeight="1">
      <c r="A32" s="24"/>
      <c r="B32" s="24"/>
      <c r="C32" s="24"/>
      <c r="D32" s="24"/>
      <c r="E32" s="24"/>
      <c r="H32" s="24"/>
      <c r="I32" s="24"/>
      <c r="J32" s="24"/>
      <c r="K32" s="24"/>
      <c r="R32" s="66"/>
    </row>
    <row r="33" spans="1:18" ht="19.5" customHeight="1">
      <c r="A33" s="24"/>
      <c r="B33" s="24"/>
      <c r="C33" s="24"/>
      <c r="D33" s="24"/>
      <c r="E33" s="24"/>
      <c r="H33" s="24"/>
      <c r="I33" s="24"/>
      <c r="J33" s="24"/>
      <c r="K33" s="24"/>
      <c r="R33" s="66"/>
    </row>
  </sheetData>
  <mergeCells count="4">
    <mergeCell ref="A2:D2"/>
    <mergeCell ref="B4:D4"/>
    <mergeCell ref="A4:A5"/>
    <mergeCell ref="A18:D21"/>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J18"/>
  <sheetViews>
    <sheetView workbookViewId="0">
      <selection activeCell="D4" sqref="D4"/>
    </sheetView>
  </sheetViews>
  <sheetFormatPr defaultColWidth="7.875" defaultRowHeight="15.75"/>
  <cols>
    <col min="1" max="1" width="12.125" style="97" customWidth="1"/>
    <col min="2" max="2" width="45.125" style="97" customWidth="1"/>
    <col min="3" max="3" width="15.25" style="97" customWidth="1"/>
    <col min="4" max="250" width="7.875" style="97"/>
    <col min="251" max="251" width="35.75" style="97" customWidth="1"/>
    <col min="252" max="252" width="7.875" style="97" hidden="1" customWidth="1"/>
    <col min="253" max="254" width="12" style="97" customWidth="1"/>
    <col min="255" max="255" width="8" style="97" customWidth="1"/>
    <col min="256" max="256" width="7.875" style="97" customWidth="1"/>
    <col min="257" max="258" width="7.875" style="97" hidden="1" customWidth="1"/>
    <col min="259" max="506" width="7.875" style="97"/>
    <col min="507" max="507" width="35.75" style="97" customWidth="1"/>
    <col min="508" max="508" width="7.875" style="97" hidden="1" customWidth="1"/>
    <col min="509" max="510" width="12" style="97" customWidth="1"/>
    <col min="511" max="511" width="8" style="97" customWidth="1"/>
    <col min="512" max="512" width="7.875" style="97" customWidth="1"/>
    <col min="513" max="514" width="7.875" style="97" hidden="1" customWidth="1"/>
    <col min="515" max="762" width="7.875" style="97"/>
    <col min="763" max="763" width="35.75" style="97" customWidth="1"/>
    <col min="764" max="764" width="7.875" style="97" hidden="1" customWidth="1"/>
    <col min="765" max="766" width="12" style="97" customWidth="1"/>
    <col min="767" max="767" width="8" style="97" customWidth="1"/>
    <col min="768" max="768" width="7.875" style="97" customWidth="1"/>
    <col min="769" max="770" width="7.875" style="97" hidden="1" customWidth="1"/>
    <col min="771" max="1018" width="7.875" style="97"/>
    <col min="1019" max="1019" width="35.75" style="97" customWidth="1"/>
    <col min="1020" max="1020" width="7.875" style="97" hidden="1" customWidth="1"/>
    <col min="1021" max="1022" width="12" style="97" customWidth="1"/>
    <col min="1023" max="1023" width="8" style="97" customWidth="1"/>
    <col min="1024" max="1024" width="7.875" style="97" customWidth="1"/>
    <col min="1025" max="1026" width="7.875" style="97" hidden="1" customWidth="1"/>
    <col min="1027" max="1274" width="7.875" style="97"/>
    <col min="1275" max="1275" width="35.75" style="97" customWidth="1"/>
    <col min="1276" max="1276" width="7.875" style="97" hidden="1" customWidth="1"/>
    <col min="1277" max="1278" width="12" style="97" customWidth="1"/>
    <col min="1279" max="1279" width="8" style="97" customWidth="1"/>
    <col min="1280" max="1280" width="7.875" style="97" customWidth="1"/>
    <col min="1281" max="1282" width="7.875" style="97" hidden="1" customWidth="1"/>
    <col min="1283" max="1530" width="7.875" style="97"/>
    <col min="1531" max="1531" width="35.75" style="97" customWidth="1"/>
    <col min="1532" max="1532" width="7.875" style="97" hidden="1" customWidth="1"/>
    <col min="1533" max="1534" width="12" style="97" customWidth="1"/>
    <col min="1535" max="1535" width="8" style="97" customWidth="1"/>
    <col min="1536" max="1536" width="7.875" style="97" customWidth="1"/>
    <col min="1537" max="1538" width="7.875" style="97" hidden="1" customWidth="1"/>
    <col min="1539" max="1786" width="7.875" style="97"/>
    <col min="1787" max="1787" width="35.75" style="97" customWidth="1"/>
    <col min="1788" max="1788" width="7.875" style="97" hidden="1" customWidth="1"/>
    <col min="1789" max="1790" width="12" style="97" customWidth="1"/>
    <col min="1791" max="1791" width="8" style="97" customWidth="1"/>
    <col min="1792" max="1792" width="7.875" style="97" customWidth="1"/>
    <col min="1793" max="1794" width="7.875" style="97" hidden="1" customWidth="1"/>
    <col min="1795" max="2042" width="7.875" style="97"/>
    <col min="2043" max="2043" width="35.75" style="97" customWidth="1"/>
    <col min="2044" max="2044" width="7.875" style="97" hidden="1" customWidth="1"/>
    <col min="2045" max="2046" width="12" style="97" customWidth="1"/>
    <col min="2047" max="2047" width="8" style="97" customWidth="1"/>
    <col min="2048" max="2048" width="7.875" style="97" customWidth="1"/>
    <col min="2049" max="2050" width="7.875" style="97" hidden="1" customWidth="1"/>
    <col min="2051" max="2298" width="7.875" style="97"/>
    <col min="2299" max="2299" width="35.75" style="97" customWidth="1"/>
    <col min="2300" max="2300" width="7.875" style="97" hidden="1" customWidth="1"/>
    <col min="2301" max="2302" width="12" style="97" customWidth="1"/>
    <col min="2303" max="2303" width="8" style="97" customWidth="1"/>
    <col min="2304" max="2304" width="7.875" style="97" customWidth="1"/>
    <col min="2305" max="2306" width="7.875" style="97" hidden="1" customWidth="1"/>
    <col min="2307" max="2554" width="7.875" style="97"/>
    <col min="2555" max="2555" width="35.75" style="97" customWidth="1"/>
    <col min="2556" max="2556" width="7.875" style="97" hidden="1" customWidth="1"/>
    <col min="2557" max="2558" width="12" style="97" customWidth="1"/>
    <col min="2559" max="2559" width="8" style="97" customWidth="1"/>
    <col min="2560" max="2560" width="7.875" style="97" customWidth="1"/>
    <col min="2561" max="2562" width="7.875" style="97" hidden="1" customWidth="1"/>
    <col min="2563" max="2810" width="7.875" style="97"/>
    <col min="2811" max="2811" width="35.75" style="97" customWidth="1"/>
    <col min="2812" max="2812" width="7.875" style="97" hidden="1" customWidth="1"/>
    <col min="2813" max="2814" width="12" style="97" customWidth="1"/>
    <col min="2815" max="2815" width="8" style="97" customWidth="1"/>
    <col min="2816" max="2816" width="7.875" style="97" customWidth="1"/>
    <col min="2817" max="2818" width="7.875" style="97" hidden="1" customWidth="1"/>
    <col min="2819" max="3066" width="7.875" style="97"/>
    <col min="3067" max="3067" width="35.75" style="97" customWidth="1"/>
    <col min="3068" max="3068" width="7.875" style="97" hidden="1" customWidth="1"/>
    <col min="3069" max="3070" width="12" style="97" customWidth="1"/>
    <col min="3071" max="3071" width="8" style="97" customWidth="1"/>
    <col min="3072" max="3072" width="7.875" style="97" customWidth="1"/>
    <col min="3073" max="3074" width="7.875" style="97" hidden="1" customWidth="1"/>
    <col min="3075" max="3322" width="7.875" style="97"/>
    <col min="3323" max="3323" width="35.75" style="97" customWidth="1"/>
    <col min="3324" max="3324" width="7.875" style="97" hidden="1" customWidth="1"/>
    <col min="3325" max="3326" width="12" style="97" customWidth="1"/>
    <col min="3327" max="3327" width="8" style="97" customWidth="1"/>
    <col min="3328" max="3328" width="7.875" style="97" customWidth="1"/>
    <col min="3329" max="3330" width="7.875" style="97" hidden="1" customWidth="1"/>
    <col min="3331" max="3578" width="7.875" style="97"/>
    <col min="3579" max="3579" width="35.75" style="97" customWidth="1"/>
    <col min="3580" max="3580" width="7.875" style="97" hidden="1" customWidth="1"/>
    <col min="3581" max="3582" width="12" style="97" customWidth="1"/>
    <col min="3583" max="3583" width="8" style="97" customWidth="1"/>
    <col min="3584" max="3584" width="7.875" style="97" customWidth="1"/>
    <col min="3585" max="3586" width="7.875" style="97" hidden="1" customWidth="1"/>
    <col min="3587" max="3834" width="7.875" style="97"/>
    <col min="3835" max="3835" width="35.75" style="97" customWidth="1"/>
    <col min="3836" max="3836" width="7.875" style="97" hidden="1" customWidth="1"/>
    <col min="3837" max="3838" width="12" style="97" customWidth="1"/>
    <col min="3839" max="3839" width="8" style="97" customWidth="1"/>
    <col min="3840" max="3840" width="7.875" style="97" customWidth="1"/>
    <col min="3841" max="3842" width="7.875" style="97" hidden="1" customWidth="1"/>
    <col min="3843" max="4090" width="7.875" style="97"/>
    <col min="4091" max="4091" width="35.75" style="97" customWidth="1"/>
    <col min="4092" max="4092" width="7.875" style="97" hidden="1" customWidth="1"/>
    <col min="4093" max="4094" width="12" style="97" customWidth="1"/>
    <col min="4095" max="4095" width="8" style="97" customWidth="1"/>
    <col min="4096" max="4096" width="7.875" style="97" customWidth="1"/>
    <col min="4097" max="4098" width="7.875" style="97" hidden="1" customWidth="1"/>
    <col min="4099" max="4346" width="7.875" style="97"/>
    <col min="4347" max="4347" width="35.75" style="97" customWidth="1"/>
    <col min="4348" max="4348" width="7.875" style="97" hidden="1" customWidth="1"/>
    <col min="4349" max="4350" width="12" style="97" customWidth="1"/>
    <col min="4351" max="4351" width="8" style="97" customWidth="1"/>
    <col min="4352" max="4352" width="7.875" style="97" customWidth="1"/>
    <col min="4353" max="4354" width="7.875" style="97" hidden="1" customWidth="1"/>
    <col min="4355" max="4602" width="7.875" style="97"/>
    <col min="4603" max="4603" width="35.75" style="97" customWidth="1"/>
    <col min="4604" max="4604" width="7.875" style="97" hidden="1" customWidth="1"/>
    <col min="4605" max="4606" width="12" style="97" customWidth="1"/>
    <col min="4607" max="4607" width="8" style="97" customWidth="1"/>
    <col min="4608" max="4608" width="7.875" style="97" customWidth="1"/>
    <col min="4609" max="4610" width="7.875" style="97" hidden="1" customWidth="1"/>
    <col min="4611" max="4858" width="7.875" style="97"/>
    <col min="4859" max="4859" width="35.75" style="97" customWidth="1"/>
    <col min="4860" max="4860" width="7.875" style="97" hidden="1" customWidth="1"/>
    <col min="4861" max="4862" width="12" style="97" customWidth="1"/>
    <col min="4863" max="4863" width="8" style="97" customWidth="1"/>
    <col min="4864" max="4864" width="7.875" style="97" customWidth="1"/>
    <col min="4865" max="4866" width="7.875" style="97" hidden="1" customWidth="1"/>
    <col min="4867" max="5114" width="7.875" style="97"/>
    <col min="5115" max="5115" width="35.75" style="97" customWidth="1"/>
    <col min="5116" max="5116" width="7.875" style="97" hidden="1" customWidth="1"/>
    <col min="5117" max="5118" width="12" style="97" customWidth="1"/>
    <col min="5119" max="5119" width="8" style="97" customWidth="1"/>
    <col min="5120" max="5120" width="7.875" style="97" customWidth="1"/>
    <col min="5121" max="5122" width="7.875" style="97" hidden="1" customWidth="1"/>
    <col min="5123" max="5370" width="7.875" style="97"/>
    <col min="5371" max="5371" width="35.75" style="97" customWidth="1"/>
    <col min="5372" max="5372" width="7.875" style="97" hidden="1" customWidth="1"/>
    <col min="5373" max="5374" width="12" style="97" customWidth="1"/>
    <col min="5375" max="5375" width="8" style="97" customWidth="1"/>
    <col min="5376" max="5376" width="7.875" style="97" customWidth="1"/>
    <col min="5377" max="5378" width="7.875" style="97" hidden="1" customWidth="1"/>
    <col min="5379" max="5626" width="7.875" style="97"/>
    <col min="5627" max="5627" width="35.75" style="97" customWidth="1"/>
    <col min="5628" max="5628" width="7.875" style="97" hidden="1" customWidth="1"/>
    <col min="5629" max="5630" width="12" style="97" customWidth="1"/>
    <col min="5631" max="5631" width="8" style="97" customWidth="1"/>
    <col min="5632" max="5632" width="7.875" style="97" customWidth="1"/>
    <col min="5633" max="5634" width="7.875" style="97" hidden="1" customWidth="1"/>
    <col min="5635" max="5882" width="7.875" style="97"/>
    <col min="5883" max="5883" width="35.75" style="97" customWidth="1"/>
    <col min="5884" max="5884" width="7.875" style="97" hidden="1" customWidth="1"/>
    <col min="5885" max="5886" width="12" style="97" customWidth="1"/>
    <col min="5887" max="5887" width="8" style="97" customWidth="1"/>
    <col min="5888" max="5888" width="7.875" style="97" customWidth="1"/>
    <col min="5889" max="5890" width="7.875" style="97" hidden="1" customWidth="1"/>
    <col min="5891" max="6138" width="7.875" style="97"/>
    <col min="6139" max="6139" width="35.75" style="97" customWidth="1"/>
    <col min="6140" max="6140" width="7.875" style="97" hidden="1" customWidth="1"/>
    <col min="6141" max="6142" width="12" style="97" customWidth="1"/>
    <col min="6143" max="6143" width="8" style="97" customWidth="1"/>
    <col min="6144" max="6144" width="7.875" style="97" customWidth="1"/>
    <col min="6145" max="6146" width="7.875" style="97" hidden="1" customWidth="1"/>
    <col min="6147" max="6394" width="7.875" style="97"/>
    <col min="6395" max="6395" width="35.75" style="97" customWidth="1"/>
    <col min="6396" max="6396" width="7.875" style="97" hidden="1" customWidth="1"/>
    <col min="6397" max="6398" width="12" style="97" customWidth="1"/>
    <col min="6399" max="6399" width="8" style="97" customWidth="1"/>
    <col min="6400" max="6400" width="7.875" style="97" customWidth="1"/>
    <col min="6401" max="6402" width="7.875" style="97" hidden="1" customWidth="1"/>
    <col min="6403" max="6650" width="7.875" style="97"/>
    <col min="6651" max="6651" width="35.75" style="97" customWidth="1"/>
    <col min="6652" max="6652" width="7.875" style="97" hidden="1" customWidth="1"/>
    <col min="6653" max="6654" width="12" style="97" customWidth="1"/>
    <col min="6655" max="6655" width="8" style="97" customWidth="1"/>
    <col min="6656" max="6656" width="7.875" style="97" customWidth="1"/>
    <col min="6657" max="6658" width="7.875" style="97" hidden="1" customWidth="1"/>
    <col min="6659" max="6906" width="7.875" style="97"/>
    <col min="6907" max="6907" width="35.75" style="97" customWidth="1"/>
    <col min="6908" max="6908" width="7.875" style="97" hidden="1" customWidth="1"/>
    <col min="6909" max="6910" width="12" style="97" customWidth="1"/>
    <col min="6911" max="6911" width="8" style="97" customWidth="1"/>
    <col min="6912" max="6912" width="7.875" style="97" customWidth="1"/>
    <col min="6913" max="6914" width="7.875" style="97" hidden="1" customWidth="1"/>
    <col min="6915" max="7162" width="7.875" style="97"/>
    <col min="7163" max="7163" width="35.75" style="97" customWidth="1"/>
    <col min="7164" max="7164" width="7.875" style="97" hidden="1" customWidth="1"/>
    <col min="7165" max="7166" width="12" style="97" customWidth="1"/>
    <col min="7167" max="7167" width="8" style="97" customWidth="1"/>
    <col min="7168" max="7168" width="7.875" style="97" customWidth="1"/>
    <col min="7169" max="7170" width="7.875" style="97" hidden="1" customWidth="1"/>
    <col min="7171" max="7418" width="7.875" style="97"/>
    <col min="7419" max="7419" width="35.75" style="97" customWidth="1"/>
    <col min="7420" max="7420" width="7.875" style="97" hidden="1" customWidth="1"/>
    <col min="7421" max="7422" width="12" style="97" customWidth="1"/>
    <col min="7423" max="7423" width="8" style="97" customWidth="1"/>
    <col min="7424" max="7424" width="7.875" style="97" customWidth="1"/>
    <col min="7425" max="7426" width="7.875" style="97" hidden="1" customWidth="1"/>
    <col min="7427" max="7674" width="7.875" style="97"/>
    <col min="7675" max="7675" width="35.75" style="97" customWidth="1"/>
    <col min="7676" max="7676" width="7.875" style="97" hidden="1" customWidth="1"/>
    <col min="7677" max="7678" width="12" style="97" customWidth="1"/>
    <col min="7679" max="7679" width="8" style="97" customWidth="1"/>
    <col min="7680" max="7680" width="7.875" style="97" customWidth="1"/>
    <col min="7681" max="7682" width="7.875" style="97" hidden="1" customWidth="1"/>
    <col min="7683" max="7930" width="7.875" style="97"/>
    <col min="7931" max="7931" width="35.75" style="97" customWidth="1"/>
    <col min="7932" max="7932" width="7.875" style="97" hidden="1" customWidth="1"/>
    <col min="7933" max="7934" width="12" style="97" customWidth="1"/>
    <col min="7935" max="7935" width="8" style="97" customWidth="1"/>
    <col min="7936" max="7936" width="7.875" style="97" customWidth="1"/>
    <col min="7937" max="7938" width="7.875" style="97" hidden="1" customWidth="1"/>
    <col min="7939" max="8186" width="7.875" style="97"/>
    <col min="8187" max="8187" width="35.75" style="97" customWidth="1"/>
    <col min="8188" max="8188" width="7.875" style="97" hidden="1" customWidth="1"/>
    <col min="8189" max="8190" width="12" style="97" customWidth="1"/>
    <col min="8191" max="8191" width="8" style="97" customWidth="1"/>
    <col min="8192" max="8192" width="7.875" style="97" customWidth="1"/>
    <col min="8193" max="8194" width="7.875" style="97" hidden="1" customWidth="1"/>
    <col min="8195" max="8442" width="7.875" style="97"/>
    <col min="8443" max="8443" width="35.75" style="97" customWidth="1"/>
    <col min="8444" max="8444" width="7.875" style="97" hidden="1" customWidth="1"/>
    <col min="8445" max="8446" width="12" style="97" customWidth="1"/>
    <col min="8447" max="8447" width="8" style="97" customWidth="1"/>
    <col min="8448" max="8448" width="7.875" style="97" customWidth="1"/>
    <col min="8449" max="8450" width="7.875" style="97" hidden="1" customWidth="1"/>
    <col min="8451" max="8698" width="7.875" style="97"/>
    <col min="8699" max="8699" width="35.75" style="97" customWidth="1"/>
    <col min="8700" max="8700" width="7.875" style="97" hidden="1" customWidth="1"/>
    <col min="8701" max="8702" width="12" style="97" customWidth="1"/>
    <col min="8703" max="8703" width="8" style="97" customWidth="1"/>
    <col min="8704" max="8704" width="7.875" style="97" customWidth="1"/>
    <col min="8705" max="8706" width="7.875" style="97" hidden="1" customWidth="1"/>
    <col min="8707" max="8954" width="7.875" style="97"/>
    <col min="8955" max="8955" width="35.75" style="97" customWidth="1"/>
    <col min="8956" max="8956" width="7.875" style="97" hidden="1" customWidth="1"/>
    <col min="8957" max="8958" width="12" style="97" customWidth="1"/>
    <col min="8959" max="8959" width="8" style="97" customWidth="1"/>
    <col min="8960" max="8960" width="7.875" style="97" customWidth="1"/>
    <col min="8961" max="8962" width="7.875" style="97" hidden="1" customWidth="1"/>
    <col min="8963" max="9210" width="7.875" style="97"/>
    <col min="9211" max="9211" width="35.75" style="97" customWidth="1"/>
    <col min="9212" max="9212" width="7.875" style="97" hidden="1" customWidth="1"/>
    <col min="9213" max="9214" width="12" style="97" customWidth="1"/>
    <col min="9215" max="9215" width="8" style="97" customWidth="1"/>
    <col min="9216" max="9216" width="7.875" style="97" customWidth="1"/>
    <col min="9217" max="9218" width="7.875" style="97" hidden="1" customWidth="1"/>
    <col min="9219" max="9466" width="7.875" style="97"/>
    <col min="9467" max="9467" width="35.75" style="97" customWidth="1"/>
    <col min="9468" max="9468" width="7.875" style="97" hidden="1" customWidth="1"/>
    <col min="9469" max="9470" width="12" style="97" customWidth="1"/>
    <col min="9471" max="9471" width="8" style="97" customWidth="1"/>
    <col min="9472" max="9472" width="7.875" style="97" customWidth="1"/>
    <col min="9473" max="9474" width="7.875" style="97" hidden="1" customWidth="1"/>
    <col min="9475" max="9722" width="7.875" style="97"/>
    <col min="9723" max="9723" width="35.75" style="97" customWidth="1"/>
    <col min="9724" max="9724" width="7.875" style="97" hidden="1" customWidth="1"/>
    <col min="9725" max="9726" width="12" style="97" customWidth="1"/>
    <col min="9727" max="9727" width="8" style="97" customWidth="1"/>
    <col min="9728" max="9728" width="7.875" style="97" customWidth="1"/>
    <col min="9729" max="9730" width="7.875" style="97" hidden="1" customWidth="1"/>
    <col min="9731" max="9978" width="7.875" style="97"/>
    <col min="9979" max="9979" width="35.75" style="97" customWidth="1"/>
    <col min="9980" max="9980" width="7.875" style="97" hidden="1" customWidth="1"/>
    <col min="9981" max="9982" width="12" style="97" customWidth="1"/>
    <col min="9983" max="9983" width="8" style="97" customWidth="1"/>
    <col min="9984" max="9984" width="7.875" style="97" customWidth="1"/>
    <col min="9985" max="9986" width="7.875" style="97" hidden="1" customWidth="1"/>
    <col min="9987" max="10234" width="7.875" style="97"/>
    <col min="10235" max="10235" width="35.75" style="97" customWidth="1"/>
    <col min="10236" max="10236" width="7.875" style="97" hidden="1" customWidth="1"/>
    <col min="10237" max="10238" width="12" style="97" customWidth="1"/>
    <col min="10239" max="10239" width="8" style="97" customWidth="1"/>
    <col min="10240" max="10240" width="7.875" style="97" customWidth="1"/>
    <col min="10241" max="10242" width="7.875" style="97" hidden="1" customWidth="1"/>
    <col min="10243" max="10490" width="7.875" style="97"/>
    <col min="10491" max="10491" width="35.75" style="97" customWidth="1"/>
    <col min="10492" max="10492" width="7.875" style="97" hidden="1" customWidth="1"/>
    <col min="10493" max="10494" width="12" style="97" customWidth="1"/>
    <col min="10495" max="10495" width="8" style="97" customWidth="1"/>
    <col min="10496" max="10496" width="7.875" style="97" customWidth="1"/>
    <col min="10497" max="10498" width="7.875" style="97" hidden="1" customWidth="1"/>
    <col min="10499" max="10746" width="7.875" style="97"/>
    <col min="10747" max="10747" width="35.75" style="97" customWidth="1"/>
    <col min="10748" max="10748" width="7.875" style="97" hidden="1" customWidth="1"/>
    <col min="10749" max="10750" width="12" style="97" customWidth="1"/>
    <col min="10751" max="10751" width="8" style="97" customWidth="1"/>
    <col min="10752" max="10752" width="7.875" style="97" customWidth="1"/>
    <col min="10753" max="10754" width="7.875" style="97" hidden="1" customWidth="1"/>
    <col min="10755" max="11002" width="7.875" style="97"/>
    <col min="11003" max="11003" width="35.75" style="97" customWidth="1"/>
    <col min="11004" max="11004" width="7.875" style="97" hidden="1" customWidth="1"/>
    <col min="11005" max="11006" width="12" style="97" customWidth="1"/>
    <col min="11007" max="11007" width="8" style="97" customWidth="1"/>
    <col min="11008" max="11008" width="7.875" style="97" customWidth="1"/>
    <col min="11009" max="11010" width="7.875" style="97" hidden="1" customWidth="1"/>
    <col min="11011" max="11258" width="7.875" style="97"/>
    <col min="11259" max="11259" width="35.75" style="97" customWidth="1"/>
    <col min="11260" max="11260" width="7.875" style="97" hidden="1" customWidth="1"/>
    <col min="11261" max="11262" width="12" style="97" customWidth="1"/>
    <col min="11263" max="11263" width="8" style="97" customWidth="1"/>
    <col min="11264" max="11264" width="7.875" style="97" customWidth="1"/>
    <col min="11265" max="11266" width="7.875" style="97" hidden="1" customWidth="1"/>
    <col min="11267" max="11514" width="7.875" style="97"/>
    <col min="11515" max="11515" width="35.75" style="97" customWidth="1"/>
    <col min="11516" max="11516" width="7.875" style="97" hidden="1" customWidth="1"/>
    <col min="11517" max="11518" width="12" style="97" customWidth="1"/>
    <col min="11519" max="11519" width="8" style="97" customWidth="1"/>
    <col min="11520" max="11520" width="7.875" style="97" customWidth="1"/>
    <col min="11521" max="11522" width="7.875" style="97" hidden="1" customWidth="1"/>
    <col min="11523" max="11770" width="7.875" style="97"/>
    <col min="11771" max="11771" width="35.75" style="97" customWidth="1"/>
    <col min="11772" max="11772" width="7.875" style="97" hidden="1" customWidth="1"/>
    <col min="11773" max="11774" width="12" style="97" customWidth="1"/>
    <col min="11775" max="11775" width="8" style="97" customWidth="1"/>
    <col min="11776" max="11776" width="7.875" style="97" customWidth="1"/>
    <col min="11777" max="11778" width="7.875" style="97" hidden="1" customWidth="1"/>
    <col min="11779" max="12026" width="7.875" style="97"/>
    <col min="12027" max="12027" width="35.75" style="97" customWidth="1"/>
    <col min="12028" max="12028" width="7.875" style="97" hidden="1" customWidth="1"/>
    <col min="12029" max="12030" width="12" style="97" customWidth="1"/>
    <col min="12031" max="12031" width="8" style="97" customWidth="1"/>
    <col min="12032" max="12032" width="7.875" style="97" customWidth="1"/>
    <col min="12033" max="12034" width="7.875" style="97" hidden="1" customWidth="1"/>
    <col min="12035" max="12282" width="7.875" style="97"/>
    <col min="12283" max="12283" width="35.75" style="97" customWidth="1"/>
    <col min="12284" max="12284" width="7.875" style="97" hidden="1" customWidth="1"/>
    <col min="12285" max="12286" width="12" style="97" customWidth="1"/>
    <col min="12287" max="12287" width="8" style="97" customWidth="1"/>
    <col min="12288" max="12288" width="7.875" style="97" customWidth="1"/>
    <col min="12289" max="12290" width="7.875" style="97" hidden="1" customWidth="1"/>
    <col min="12291" max="12538" width="7.875" style="97"/>
    <col min="12539" max="12539" width="35.75" style="97" customWidth="1"/>
    <col min="12540" max="12540" width="7.875" style="97" hidden="1" customWidth="1"/>
    <col min="12541" max="12542" width="12" style="97" customWidth="1"/>
    <col min="12543" max="12543" width="8" style="97" customWidth="1"/>
    <col min="12544" max="12544" width="7.875" style="97" customWidth="1"/>
    <col min="12545" max="12546" width="7.875" style="97" hidden="1" customWidth="1"/>
    <col min="12547" max="12794" width="7.875" style="97"/>
    <col min="12795" max="12795" width="35.75" style="97" customWidth="1"/>
    <col min="12796" max="12796" width="7.875" style="97" hidden="1" customWidth="1"/>
    <col min="12797" max="12798" width="12" style="97" customWidth="1"/>
    <col min="12799" max="12799" width="8" style="97" customWidth="1"/>
    <col min="12800" max="12800" width="7.875" style="97" customWidth="1"/>
    <col min="12801" max="12802" width="7.875" style="97" hidden="1" customWidth="1"/>
    <col min="12803" max="13050" width="7.875" style="97"/>
    <col min="13051" max="13051" width="35.75" style="97" customWidth="1"/>
    <col min="13052" max="13052" width="7.875" style="97" hidden="1" customWidth="1"/>
    <col min="13053" max="13054" width="12" style="97" customWidth="1"/>
    <col min="13055" max="13055" width="8" style="97" customWidth="1"/>
    <col min="13056" max="13056" width="7.875" style="97" customWidth="1"/>
    <col min="13057" max="13058" width="7.875" style="97" hidden="1" customWidth="1"/>
    <col min="13059" max="13306" width="7.875" style="97"/>
    <col min="13307" max="13307" width="35.75" style="97" customWidth="1"/>
    <col min="13308" max="13308" width="7.875" style="97" hidden="1" customWidth="1"/>
    <col min="13309" max="13310" width="12" style="97" customWidth="1"/>
    <col min="13311" max="13311" width="8" style="97" customWidth="1"/>
    <col min="13312" max="13312" width="7.875" style="97" customWidth="1"/>
    <col min="13313" max="13314" width="7.875" style="97" hidden="1" customWidth="1"/>
    <col min="13315" max="13562" width="7.875" style="97"/>
    <col min="13563" max="13563" width="35.75" style="97" customWidth="1"/>
    <col min="13564" max="13564" width="7.875" style="97" hidden="1" customWidth="1"/>
    <col min="13565" max="13566" width="12" style="97" customWidth="1"/>
    <col min="13567" max="13567" width="8" style="97" customWidth="1"/>
    <col min="13568" max="13568" width="7.875" style="97" customWidth="1"/>
    <col min="13569" max="13570" width="7.875" style="97" hidden="1" customWidth="1"/>
    <col min="13571" max="13818" width="7.875" style="97"/>
    <col min="13819" max="13819" width="35.75" style="97" customWidth="1"/>
    <col min="13820" max="13820" width="7.875" style="97" hidden="1" customWidth="1"/>
    <col min="13821" max="13822" width="12" style="97" customWidth="1"/>
    <col min="13823" max="13823" width="8" style="97" customWidth="1"/>
    <col min="13824" max="13824" width="7.875" style="97" customWidth="1"/>
    <col min="13825" max="13826" width="7.875" style="97" hidden="1" customWidth="1"/>
    <col min="13827" max="14074" width="7.875" style="97"/>
    <col min="14075" max="14075" width="35.75" style="97" customWidth="1"/>
    <col min="14076" max="14076" width="7.875" style="97" hidden="1" customWidth="1"/>
    <col min="14077" max="14078" width="12" style="97" customWidth="1"/>
    <col min="14079" max="14079" width="8" style="97" customWidth="1"/>
    <col min="14080" max="14080" width="7.875" style="97" customWidth="1"/>
    <col min="14081" max="14082" width="7.875" style="97" hidden="1" customWidth="1"/>
    <col min="14083" max="14330" width="7.875" style="97"/>
    <col min="14331" max="14331" width="35.75" style="97" customWidth="1"/>
    <col min="14332" max="14332" width="7.875" style="97" hidden="1" customWidth="1"/>
    <col min="14333" max="14334" width="12" style="97" customWidth="1"/>
    <col min="14335" max="14335" width="8" style="97" customWidth="1"/>
    <col min="14336" max="14336" width="7.875" style="97" customWidth="1"/>
    <col min="14337" max="14338" width="7.875" style="97" hidden="1" customWidth="1"/>
    <col min="14339" max="14586" width="7.875" style="97"/>
    <col min="14587" max="14587" width="35.75" style="97" customWidth="1"/>
    <col min="14588" max="14588" width="7.875" style="97" hidden="1" customWidth="1"/>
    <col min="14589" max="14590" width="12" style="97" customWidth="1"/>
    <col min="14591" max="14591" width="8" style="97" customWidth="1"/>
    <col min="14592" max="14592" width="7.875" style="97" customWidth="1"/>
    <col min="14593" max="14594" width="7.875" style="97" hidden="1" customWidth="1"/>
    <col min="14595" max="14842" width="7.875" style="97"/>
    <col min="14843" max="14843" width="35.75" style="97" customWidth="1"/>
    <col min="14844" max="14844" width="7.875" style="97" hidden="1" customWidth="1"/>
    <col min="14845" max="14846" width="12" style="97" customWidth="1"/>
    <col min="14847" max="14847" width="8" style="97" customWidth="1"/>
    <col min="14848" max="14848" width="7.875" style="97" customWidth="1"/>
    <col min="14849" max="14850" width="7.875" style="97" hidden="1" customWidth="1"/>
    <col min="14851" max="15098" width="7.875" style="97"/>
    <col min="15099" max="15099" width="35.75" style="97" customWidth="1"/>
    <col min="15100" max="15100" width="7.875" style="97" hidden="1" customWidth="1"/>
    <col min="15101" max="15102" width="12" style="97" customWidth="1"/>
    <col min="15103" max="15103" width="8" style="97" customWidth="1"/>
    <col min="15104" max="15104" width="7.875" style="97" customWidth="1"/>
    <col min="15105" max="15106" width="7.875" style="97" hidden="1" customWidth="1"/>
    <col min="15107" max="15354" width="7.875" style="97"/>
    <col min="15355" max="15355" width="35.75" style="97" customWidth="1"/>
    <col min="15356" max="15356" width="7.875" style="97" hidden="1" customWidth="1"/>
    <col min="15357" max="15358" width="12" style="97" customWidth="1"/>
    <col min="15359" max="15359" width="8" style="97" customWidth="1"/>
    <col min="15360" max="15360" width="7.875" style="97" customWidth="1"/>
    <col min="15361" max="15362" width="7.875" style="97" hidden="1" customWidth="1"/>
    <col min="15363" max="15610" width="7.875" style="97"/>
    <col min="15611" max="15611" width="35.75" style="97" customWidth="1"/>
    <col min="15612" max="15612" width="7.875" style="97" hidden="1" customWidth="1"/>
    <col min="15613" max="15614" width="12" style="97" customWidth="1"/>
    <col min="15615" max="15615" width="8" style="97" customWidth="1"/>
    <col min="15616" max="15616" width="7.875" style="97" customWidth="1"/>
    <col min="15617" max="15618" width="7.875" style="97" hidden="1" customWidth="1"/>
    <col min="15619" max="15866" width="7.875" style="97"/>
    <col min="15867" max="15867" width="35.75" style="97" customWidth="1"/>
    <col min="15868" max="15868" width="7.875" style="97" hidden="1" customWidth="1"/>
    <col min="15869" max="15870" width="12" style="97" customWidth="1"/>
    <col min="15871" max="15871" width="8" style="97" customWidth="1"/>
    <col min="15872" max="15872" width="7.875" style="97" customWidth="1"/>
    <col min="15873" max="15874" width="7.875" style="97" hidden="1" customWidth="1"/>
    <col min="15875" max="16122" width="7.875" style="97"/>
    <col min="16123" max="16123" width="35.75" style="97" customWidth="1"/>
    <col min="16124" max="16124" width="7.875" style="97" hidden="1" customWidth="1"/>
    <col min="16125" max="16126" width="12" style="97" customWidth="1"/>
    <col min="16127" max="16127" width="8" style="97" customWidth="1"/>
    <col min="16128" max="16128" width="7.875" style="97" customWidth="1"/>
    <col min="16129" max="16130" width="7.875" style="97" hidden="1" customWidth="1"/>
    <col min="16131" max="16384" width="7.875" style="97"/>
  </cols>
  <sheetData>
    <row r="1" spans="1:3" ht="27" customHeight="1">
      <c r="A1" s="98" t="s">
        <v>1384</v>
      </c>
      <c r="B1" s="99"/>
    </row>
    <row r="2" spans="1:3" ht="53.45" customHeight="1">
      <c r="A2" s="318" t="s">
        <v>1592</v>
      </c>
      <c r="B2" s="319"/>
      <c r="C2" s="319"/>
    </row>
    <row r="3" spans="1:3" s="93" customFormat="1" ht="18.75" customHeight="1">
      <c r="A3" s="102"/>
      <c r="B3" s="334" t="s">
        <v>1122</v>
      </c>
      <c r="C3" s="334"/>
    </row>
    <row r="4" spans="1:3" s="94" customFormat="1" ht="53.25" customHeight="1">
      <c r="A4" s="335" t="s">
        <v>1145</v>
      </c>
      <c r="B4" s="335" t="s">
        <v>1249</v>
      </c>
      <c r="C4" s="335" t="s">
        <v>1385</v>
      </c>
    </row>
    <row r="5" spans="1:3" s="95" customFormat="1" ht="53.25" customHeight="1">
      <c r="A5" s="336"/>
      <c r="B5" s="336"/>
      <c r="C5" s="336"/>
    </row>
    <row r="6" spans="1:3" s="96" customFormat="1" ht="24" customHeight="1">
      <c r="A6" s="159" t="s">
        <v>1386</v>
      </c>
      <c r="B6" s="160" t="s">
        <v>469</v>
      </c>
      <c r="C6" s="161">
        <v>544</v>
      </c>
    </row>
    <row r="7" spans="1:3" s="96" customFormat="1" ht="24" customHeight="1">
      <c r="A7" s="162">
        <v>1</v>
      </c>
      <c r="B7" s="163" t="s">
        <v>1387</v>
      </c>
      <c r="C7" s="164">
        <v>544</v>
      </c>
    </row>
    <row r="8" spans="1:3" s="158" customFormat="1" ht="24" customHeight="1">
      <c r="A8" s="159" t="s">
        <v>1388</v>
      </c>
      <c r="B8" s="160" t="s">
        <v>512</v>
      </c>
      <c r="C8" s="161">
        <v>4865.8909999999996</v>
      </c>
    </row>
    <row r="9" spans="1:3" ht="24" customHeight="1">
      <c r="A9" s="162">
        <v>2</v>
      </c>
      <c r="B9" s="163" t="s">
        <v>1389</v>
      </c>
      <c r="C9" s="164">
        <v>4865.8909999999996</v>
      </c>
    </row>
    <row r="10" spans="1:3" s="158" customFormat="1" ht="24" customHeight="1">
      <c r="A10" s="159" t="s">
        <v>1390</v>
      </c>
      <c r="B10" s="160" t="s">
        <v>921</v>
      </c>
      <c r="C10" s="161">
        <f>SUM(C11:C13)</f>
        <v>1065</v>
      </c>
    </row>
    <row r="11" spans="1:3" ht="24" customHeight="1">
      <c r="A11" s="162">
        <v>3</v>
      </c>
      <c r="B11" s="163" t="s">
        <v>1198</v>
      </c>
      <c r="C11" s="164">
        <v>859</v>
      </c>
    </row>
    <row r="12" spans="1:3" ht="24" customHeight="1">
      <c r="A12" s="162">
        <v>4</v>
      </c>
      <c r="B12" s="163" t="s">
        <v>1391</v>
      </c>
      <c r="C12" s="164">
        <v>94</v>
      </c>
    </row>
    <row r="13" spans="1:3" ht="27">
      <c r="A13" s="162">
        <v>5</v>
      </c>
      <c r="B13" s="163" t="s">
        <v>1392</v>
      </c>
      <c r="C13" s="165">
        <v>112</v>
      </c>
    </row>
    <row r="14" spans="1:3" s="93" customFormat="1" ht="24" customHeight="1">
      <c r="A14" s="321" t="s">
        <v>62</v>
      </c>
      <c r="B14" s="322"/>
      <c r="C14" s="161">
        <f>C6+C8+C10</f>
        <v>6474.8909999999996</v>
      </c>
    </row>
    <row r="15" spans="1:3" ht="14.45" customHeight="1">
      <c r="A15" s="315" t="s">
        <v>1393</v>
      </c>
      <c r="B15" s="315"/>
      <c r="C15" s="315"/>
    </row>
    <row r="16" spans="1:3" ht="14.45" customHeight="1">
      <c r="A16" s="316"/>
      <c r="B16" s="316"/>
      <c r="C16" s="316"/>
    </row>
    <row r="17" spans="1:3" ht="14.45" customHeight="1">
      <c r="A17" s="316"/>
      <c r="B17" s="316"/>
      <c r="C17" s="316"/>
    </row>
    <row r="18" spans="1:3" ht="14.45" customHeight="1">
      <c r="A18" s="316"/>
      <c r="B18" s="316"/>
      <c r="C18" s="316"/>
    </row>
  </sheetData>
  <mergeCells count="7">
    <mergeCell ref="A15:C18"/>
    <mergeCell ref="A2:C2"/>
    <mergeCell ref="B3:C3"/>
    <mergeCell ref="A14:B14"/>
    <mergeCell ref="A4:A5"/>
    <mergeCell ref="B4:B5"/>
    <mergeCell ref="C4:C5"/>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11"/>
  <sheetViews>
    <sheetView workbookViewId="0">
      <selection activeCell="B5" sqref="B5"/>
    </sheetView>
  </sheetViews>
  <sheetFormatPr defaultColWidth="9" defaultRowHeight="15.75"/>
  <cols>
    <col min="1" max="1" width="33.25" style="74" customWidth="1"/>
    <col min="2" max="2" width="33.25" style="75" customWidth="1"/>
    <col min="3" max="16384" width="9" style="74"/>
  </cols>
  <sheetData>
    <row r="1" spans="1:2" ht="21" customHeight="1">
      <c r="A1" s="69" t="s">
        <v>1394</v>
      </c>
    </row>
    <row r="2" spans="1:2" ht="24.75" customHeight="1">
      <c r="A2" s="296" t="s">
        <v>1395</v>
      </c>
      <c r="B2" s="296"/>
    </row>
    <row r="3" spans="1:2" s="69" customFormat="1" ht="24" customHeight="1">
      <c r="B3" s="76" t="s">
        <v>20</v>
      </c>
    </row>
    <row r="4" spans="1:2" s="154" customFormat="1" ht="51" customHeight="1">
      <c r="A4" s="155" t="s">
        <v>3</v>
      </c>
      <c r="B4" s="156" t="s">
        <v>1308</v>
      </c>
    </row>
    <row r="5" spans="1:2" s="154" customFormat="1" ht="51" customHeight="1">
      <c r="A5" s="157" t="s">
        <v>1396</v>
      </c>
      <c r="B5" s="156">
        <v>4800</v>
      </c>
    </row>
    <row r="6" spans="1:2" s="154" customFormat="1" ht="51" customHeight="1">
      <c r="A6" s="157" t="s">
        <v>1397</v>
      </c>
      <c r="B6" s="156"/>
    </row>
    <row r="7" spans="1:2" s="154" customFormat="1" ht="51" customHeight="1">
      <c r="A7" s="157" t="s">
        <v>1398</v>
      </c>
      <c r="B7" s="156"/>
    </row>
    <row r="8" spans="1:2" s="154" customFormat="1" ht="51" customHeight="1">
      <c r="A8" s="157" t="s">
        <v>1399</v>
      </c>
      <c r="B8" s="156"/>
    </row>
    <row r="9" spans="1:2" s="154" customFormat="1" ht="51" customHeight="1">
      <c r="A9" s="157" t="s">
        <v>1400</v>
      </c>
      <c r="B9" s="156"/>
    </row>
    <row r="10" spans="1:2" s="154" customFormat="1" ht="51" customHeight="1">
      <c r="A10" s="157" t="s">
        <v>1401</v>
      </c>
      <c r="B10" s="156"/>
    </row>
    <row r="11" spans="1:2" s="70" customFormat="1" ht="48" customHeight="1">
      <c r="A11" s="155" t="s">
        <v>17</v>
      </c>
      <c r="B11" s="156">
        <f>SUM(B5)</f>
        <v>4800</v>
      </c>
    </row>
  </sheetData>
  <mergeCells count="1">
    <mergeCell ref="A2:B2"/>
  </mergeCells>
  <phoneticPr fontId="50" type="noConversion"/>
  <printOptions horizontalCentered="1"/>
  <pageMargins left="0.91944444444444495" right="0.74791666666666701" top="0.98402777777777795" bottom="0.98402777777777795" header="0.51180555555555596" footer="0.51180555555555596"/>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X25"/>
  <sheetViews>
    <sheetView workbookViewId="0">
      <selection activeCell="AC9" sqref="AC9"/>
    </sheetView>
  </sheetViews>
  <sheetFormatPr defaultColWidth="7" defaultRowHeight="15"/>
  <cols>
    <col min="1" max="1" width="41.875" style="22" customWidth="1"/>
    <col min="2" max="2" width="29.625" style="23" customWidth="1"/>
    <col min="3" max="3" width="10.375" style="18" hidden="1" customWidth="1"/>
    <col min="4" max="4" width="9.625" style="24" hidden="1" customWidth="1"/>
    <col min="5" max="5" width="8.125" style="24" hidden="1" customWidth="1"/>
    <col min="6" max="6" width="9.625" style="25" hidden="1" customWidth="1"/>
    <col min="7" max="7" width="17.5" style="25" hidden="1" customWidth="1"/>
    <col min="8" max="8" width="12.5" style="26" hidden="1" customWidth="1"/>
    <col min="9" max="9" width="7" style="27" hidden="1" customWidth="1"/>
    <col min="10" max="11" width="7" style="24" hidden="1" customWidth="1"/>
    <col min="12" max="12" width="13.875" style="24" hidden="1" customWidth="1"/>
    <col min="13" max="13" width="7.875" style="24" hidden="1" customWidth="1"/>
    <col min="14" max="14" width="9.5" style="24" hidden="1" customWidth="1"/>
    <col min="15" max="15" width="6.875" style="24" hidden="1" customWidth="1"/>
    <col min="16" max="16" width="9" style="24" hidden="1" customWidth="1"/>
    <col min="17" max="17" width="5.875" style="24" hidden="1" customWidth="1"/>
    <col min="18" max="18" width="5.25" style="24" hidden="1" customWidth="1"/>
    <col min="19" max="19" width="6.5" style="24" hidden="1" customWidth="1"/>
    <col min="20" max="21" width="7" style="24" hidden="1" customWidth="1"/>
    <col min="22" max="22" width="10.625" style="24" hidden="1" customWidth="1"/>
    <col min="23" max="23" width="10.5" style="24" hidden="1" customWidth="1"/>
    <col min="24" max="24" width="7" style="24" hidden="1" customWidth="1"/>
    <col min="25" max="16384" width="7" style="24"/>
  </cols>
  <sheetData>
    <row r="1" spans="1:24" ht="29.25" customHeight="1">
      <c r="A1" s="28" t="s">
        <v>1402</v>
      </c>
    </row>
    <row r="2" spans="1:24" ht="28.5" customHeight="1">
      <c r="A2" s="291" t="s">
        <v>1403</v>
      </c>
      <c r="B2" s="292"/>
      <c r="F2" s="24"/>
      <c r="G2" s="24"/>
      <c r="H2" s="24"/>
    </row>
    <row r="3" spans="1:24" s="18" customFormat="1" ht="21.75" customHeight="1">
      <c r="A3" s="22"/>
      <c r="B3" s="146" t="s">
        <v>20</v>
      </c>
      <c r="D3" s="18">
        <v>12.11</v>
      </c>
      <c r="F3" s="18">
        <v>12.22</v>
      </c>
      <c r="I3" s="23"/>
      <c r="L3" s="18">
        <v>1.2</v>
      </c>
    </row>
    <row r="4" spans="1:24" s="18" customFormat="1" ht="39" customHeight="1">
      <c r="A4" s="147" t="s">
        <v>3</v>
      </c>
      <c r="B4" s="148" t="s">
        <v>4</v>
      </c>
      <c r="F4" s="33" t="s">
        <v>21</v>
      </c>
      <c r="G4" s="33" t="s">
        <v>22</v>
      </c>
      <c r="H4" s="33" t="s">
        <v>23</v>
      </c>
      <c r="I4" s="23"/>
      <c r="L4" s="33" t="s">
        <v>21</v>
      </c>
      <c r="M4" s="49" t="s">
        <v>22</v>
      </c>
      <c r="N4" s="33" t="s">
        <v>23</v>
      </c>
    </row>
    <row r="5" spans="1:24" s="18" customFormat="1" ht="39" customHeight="1">
      <c r="A5" s="149" t="s">
        <v>1295</v>
      </c>
      <c r="B5" s="150">
        <f>SUM(B6:B7)</f>
        <v>2889</v>
      </c>
      <c r="F5" s="33"/>
      <c r="G5" s="33"/>
      <c r="H5" s="33"/>
      <c r="I5" s="23"/>
      <c r="L5" s="33"/>
      <c r="M5" s="49"/>
      <c r="N5" s="33"/>
    </row>
    <row r="6" spans="1:24" s="18" customFormat="1" ht="39" customHeight="1">
      <c r="A6" s="151" t="s">
        <v>1404</v>
      </c>
      <c r="B6" s="152">
        <v>1380</v>
      </c>
      <c r="F6" s="33"/>
      <c r="G6" s="33"/>
      <c r="H6" s="33"/>
      <c r="I6" s="23"/>
      <c r="L6" s="33"/>
      <c r="M6" s="49"/>
      <c r="N6" s="33"/>
    </row>
    <row r="7" spans="1:24" s="18" customFormat="1" ht="39" customHeight="1">
      <c r="A7" s="151" t="s">
        <v>1405</v>
      </c>
      <c r="B7" s="152">
        <v>1509</v>
      </c>
      <c r="F7" s="33"/>
      <c r="G7" s="33"/>
      <c r="H7" s="33"/>
      <c r="I7" s="23"/>
      <c r="L7" s="33"/>
      <c r="M7" s="49"/>
      <c r="N7" s="33"/>
    </row>
    <row r="8" spans="1:24" s="18" customFormat="1" ht="39" customHeight="1">
      <c r="A8" s="149" t="s">
        <v>1406</v>
      </c>
      <c r="B8" s="150">
        <v>1911</v>
      </c>
      <c r="F8" s="33"/>
      <c r="G8" s="33"/>
      <c r="H8" s="33"/>
      <c r="I8" s="23"/>
      <c r="L8" s="33"/>
      <c r="M8" s="49"/>
      <c r="N8" s="33"/>
    </row>
    <row r="9" spans="1:24" s="18" customFormat="1" ht="39" customHeight="1">
      <c r="A9" s="153" t="s">
        <v>62</v>
      </c>
      <c r="B9" s="130">
        <f>SUM(B6:B8)</f>
        <v>4800</v>
      </c>
      <c r="F9" s="33" t="str">
        <f>""</f>
        <v/>
      </c>
      <c r="G9" s="33" t="str">
        <f>""</f>
        <v/>
      </c>
      <c r="H9" s="33" t="str">
        <f>""</f>
        <v/>
      </c>
      <c r="I9" s="23"/>
      <c r="L9" s="33" t="str">
        <f>""</f>
        <v/>
      </c>
      <c r="M9" s="49" t="str">
        <f>""</f>
        <v/>
      </c>
      <c r="N9" s="33" t="str">
        <f>""</f>
        <v/>
      </c>
      <c r="V9" s="65" t="e">
        <f>V10+#REF!+#REF!+#REF!+#REF!+#REF!+#REF!+#REF!+#REF!+#REF!+#REF!+#REF!+#REF!+#REF!+#REF!+#REF!+#REF!+#REF!+#REF!+#REF!+#REF!</f>
        <v>#REF!</v>
      </c>
      <c r="W9" s="65" t="e">
        <f>W10+#REF!+#REF!+#REF!+#REF!+#REF!+#REF!+#REF!+#REF!+#REF!+#REF!+#REF!+#REF!+#REF!+#REF!+#REF!+#REF!+#REF!+#REF!+#REF!+#REF!</f>
        <v>#REF!</v>
      </c>
    </row>
    <row r="10" spans="1:24" ht="19.5" customHeight="1">
      <c r="P10" s="66"/>
      <c r="T10" s="67" t="s">
        <v>63</v>
      </c>
      <c r="U10" s="67" t="s">
        <v>64</v>
      </c>
      <c r="V10" s="68">
        <v>19998</v>
      </c>
      <c r="W10" s="24">
        <f>B10-V10</f>
        <v>-19998</v>
      </c>
      <c r="X10" s="24">
        <f>T10-A10</f>
        <v>232</v>
      </c>
    </row>
    <row r="11" spans="1:24" ht="19.5" customHeight="1">
      <c r="P11" s="66"/>
      <c r="T11" s="67" t="s">
        <v>65</v>
      </c>
      <c r="U11" s="67" t="s">
        <v>66</v>
      </c>
      <c r="V11" s="68">
        <v>19998</v>
      </c>
      <c r="W11" s="24">
        <f>B11-V11</f>
        <v>-19998</v>
      </c>
      <c r="X11" s="24">
        <f>T11-A11</f>
        <v>23203</v>
      </c>
    </row>
    <row r="12" spans="1:24" ht="19.5" customHeight="1">
      <c r="P12" s="66"/>
      <c r="T12" s="67" t="s">
        <v>67</v>
      </c>
      <c r="U12" s="67" t="s">
        <v>68</v>
      </c>
      <c r="V12" s="68">
        <v>19998</v>
      </c>
      <c r="W12" s="24">
        <f>B12-V12</f>
        <v>-19998</v>
      </c>
      <c r="X12" s="24">
        <f>T12-A12</f>
        <v>2320301</v>
      </c>
    </row>
    <row r="13" spans="1:24" ht="19.5" customHeight="1">
      <c r="P13" s="66"/>
    </row>
    <row r="14" spans="1:24" ht="19.5" customHeight="1">
      <c r="P14" s="66"/>
    </row>
    <row r="15" spans="1:24" ht="19.5" customHeight="1">
      <c r="P15" s="66"/>
    </row>
    <row r="16" spans="1:24" ht="19.5" customHeight="1">
      <c r="P16" s="66"/>
    </row>
    <row r="17" spans="16:16" ht="19.5" customHeight="1">
      <c r="P17" s="66"/>
    </row>
    <row r="18" spans="16:16" ht="19.5" customHeight="1">
      <c r="P18" s="66"/>
    </row>
    <row r="19" spans="16:16" ht="19.5" customHeight="1">
      <c r="P19" s="66"/>
    </row>
    <row r="20" spans="16:16" ht="19.5" customHeight="1">
      <c r="P20" s="66"/>
    </row>
    <row r="21" spans="16:16" ht="19.5" customHeight="1">
      <c r="P21" s="66"/>
    </row>
    <row r="22" spans="16:16" ht="19.5" customHeight="1">
      <c r="P22" s="66"/>
    </row>
    <row r="23" spans="16:16" ht="19.5" customHeight="1">
      <c r="P23" s="66"/>
    </row>
    <row r="24" spans="16:16" ht="19.5" customHeight="1">
      <c r="P24" s="66"/>
    </row>
    <row r="25" spans="16:16" ht="19.5" customHeight="1">
      <c r="P25" s="66"/>
    </row>
  </sheetData>
  <mergeCells count="1">
    <mergeCell ref="A2:B2"/>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Y30"/>
  <sheetViews>
    <sheetView workbookViewId="0">
      <selection activeCell="C11" sqref="C11"/>
    </sheetView>
  </sheetViews>
  <sheetFormatPr defaultColWidth="7" defaultRowHeight="15"/>
  <cols>
    <col min="1" max="1" width="14.625" style="22" customWidth="1"/>
    <col min="2" max="2" width="46.625" style="18" customWidth="1"/>
    <col min="3" max="3" width="13" style="23" customWidth="1"/>
    <col min="4" max="4" width="10.375" style="18" hidden="1" customWidth="1"/>
    <col min="5" max="5" width="9.625" style="24" hidden="1" customWidth="1"/>
    <col min="6" max="6" width="8.125" style="24" hidden="1" customWidth="1"/>
    <col min="7" max="7" width="9.625" style="25" hidden="1" customWidth="1"/>
    <col min="8" max="8" width="17.5" style="25" hidden="1" customWidth="1"/>
    <col min="9" max="9" width="12.5" style="26" hidden="1" customWidth="1"/>
    <col min="10" max="10" width="7" style="27" hidden="1" customWidth="1"/>
    <col min="11" max="12" width="7" style="24" hidden="1" customWidth="1"/>
    <col min="13" max="13" width="13.875" style="24" hidden="1" customWidth="1"/>
    <col min="14" max="14" width="7.875" style="24" hidden="1" customWidth="1"/>
    <col min="15" max="15" width="9.5" style="24" hidden="1" customWidth="1"/>
    <col min="16" max="16" width="6.875" style="24" hidden="1" customWidth="1"/>
    <col min="17" max="17" width="9" style="24" hidden="1" customWidth="1"/>
    <col min="18" max="18" width="5.875" style="24" hidden="1" customWidth="1"/>
    <col min="19" max="19" width="5.25" style="24" hidden="1" customWidth="1"/>
    <col min="20" max="20" width="6.5" style="24" hidden="1" customWidth="1"/>
    <col min="21" max="22" width="7" style="24" hidden="1" customWidth="1"/>
    <col min="23" max="23" width="10.625" style="24" hidden="1" customWidth="1"/>
    <col min="24" max="24" width="10.5" style="24" hidden="1" customWidth="1"/>
    <col min="25" max="25" width="7" style="24" hidden="1" customWidth="1"/>
    <col min="26" max="16384" width="7" style="24"/>
  </cols>
  <sheetData>
    <row r="1" spans="1:25" ht="23.25" customHeight="1">
      <c r="A1" s="28" t="s">
        <v>1407</v>
      </c>
    </row>
    <row r="2" spans="1:25" ht="24">
      <c r="A2" s="291" t="s">
        <v>1408</v>
      </c>
      <c r="B2" s="293"/>
      <c r="C2" s="292"/>
      <c r="G2" s="24"/>
      <c r="H2" s="24"/>
      <c r="I2" s="24"/>
    </row>
    <row r="3" spans="1:25">
      <c r="C3" s="103" t="s">
        <v>1122</v>
      </c>
      <c r="E3" s="24">
        <v>12.11</v>
      </c>
      <c r="G3" s="24">
        <v>12.22</v>
      </c>
      <c r="H3" s="24"/>
      <c r="I3" s="24"/>
      <c r="M3" s="24">
        <v>1.2</v>
      </c>
    </row>
    <row r="4" spans="1:25" ht="45.75" customHeight="1">
      <c r="A4" s="30" t="s">
        <v>71</v>
      </c>
      <c r="B4" s="31" t="s">
        <v>72</v>
      </c>
      <c r="C4" s="32" t="s">
        <v>4</v>
      </c>
      <c r="G4" s="121" t="s">
        <v>1409</v>
      </c>
      <c r="H4" s="121" t="s">
        <v>1410</v>
      </c>
      <c r="I4" s="121" t="s">
        <v>1411</v>
      </c>
      <c r="M4" s="121" t="s">
        <v>1409</v>
      </c>
      <c r="N4" s="124" t="s">
        <v>1410</v>
      </c>
      <c r="O4" s="121" t="s">
        <v>1411</v>
      </c>
    </row>
    <row r="5" spans="1:25" ht="45.75" customHeight="1">
      <c r="A5" s="128" t="s">
        <v>1412</v>
      </c>
      <c r="B5" s="129" t="s">
        <v>1413</v>
      </c>
      <c r="C5" s="130">
        <f>C6+C9</f>
        <v>2889</v>
      </c>
      <c r="D5" s="48">
        <v>105429</v>
      </c>
      <c r="E5" s="113">
        <v>595734.14</v>
      </c>
      <c r="F5" s="24">
        <f>104401+13602</f>
        <v>118003</v>
      </c>
      <c r="G5" s="25" t="s">
        <v>25</v>
      </c>
      <c r="H5" s="25" t="s">
        <v>1139</v>
      </c>
      <c r="I5" s="26">
        <v>596221.15</v>
      </c>
      <c r="J5" s="27">
        <f t="shared" ref="J5:J10" si="0">G5-A5</f>
        <v>-22</v>
      </c>
      <c r="K5" s="66">
        <f t="shared" ref="K5:K10" si="1">I5-C5</f>
        <v>593332.15</v>
      </c>
      <c r="L5" s="66">
        <v>75943</v>
      </c>
      <c r="M5" s="25" t="s">
        <v>25</v>
      </c>
      <c r="N5" s="25" t="s">
        <v>1139</v>
      </c>
      <c r="O5" s="26">
        <v>643048.94999999995</v>
      </c>
      <c r="P5" s="27">
        <f t="shared" ref="P5:P10" si="2">M5-A5</f>
        <v>-22</v>
      </c>
      <c r="Q5" s="66">
        <f t="shared" ref="Q5:Q10" si="3">O5-C5</f>
        <v>640159.94999999995</v>
      </c>
      <c r="S5" s="24">
        <v>717759</v>
      </c>
      <c r="U5" s="67" t="s">
        <v>25</v>
      </c>
      <c r="V5" s="67" t="s">
        <v>1139</v>
      </c>
      <c r="W5" s="68">
        <v>659380.53</v>
      </c>
      <c r="X5" s="24">
        <f t="shared" ref="X5:X10" si="4">C5-W5</f>
        <v>-656491.53</v>
      </c>
      <c r="Y5" s="24">
        <f t="shared" ref="Y5:Y10" si="5">U5-A5</f>
        <v>-22</v>
      </c>
    </row>
    <row r="6" spans="1:25" s="126" customFormat="1" ht="45.75" customHeight="1">
      <c r="A6" s="131" t="s">
        <v>1414</v>
      </c>
      <c r="B6" s="132" t="s">
        <v>1415</v>
      </c>
      <c r="C6" s="133">
        <f>C7+C8</f>
        <v>1380</v>
      </c>
      <c r="D6" s="134"/>
      <c r="E6" s="126">
        <v>7616.62</v>
      </c>
      <c r="G6" s="135" t="s">
        <v>28</v>
      </c>
      <c r="H6" s="135" t="s">
        <v>1416</v>
      </c>
      <c r="I6" s="135">
        <v>7616.62</v>
      </c>
      <c r="J6" s="126">
        <f t="shared" si="0"/>
        <v>-2200</v>
      </c>
      <c r="K6" s="126">
        <f t="shared" si="1"/>
        <v>6236.62</v>
      </c>
      <c r="M6" s="135" t="s">
        <v>28</v>
      </c>
      <c r="N6" s="135" t="s">
        <v>1416</v>
      </c>
      <c r="O6" s="135">
        <v>7749.58</v>
      </c>
      <c r="P6" s="126">
        <f t="shared" si="2"/>
        <v>-2200</v>
      </c>
      <c r="Q6" s="126">
        <f t="shared" si="3"/>
        <v>6369.58</v>
      </c>
      <c r="U6" s="144" t="s">
        <v>28</v>
      </c>
      <c r="V6" s="144" t="s">
        <v>1416</v>
      </c>
      <c r="W6" s="144">
        <v>8475.4699999999993</v>
      </c>
      <c r="X6" s="126">
        <f t="shared" si="4"/>
        <v>-7095.4699999999993</v>
      </c>
      <c r="Y6" s="126">
        <f t="shared" si="5"/>
        <v>-2200</v>
      </c>
    </row>
    <row r="7" spans="1:25" s="127" customFormat="1" ht="45.75" customHeight="1">
      <c r="A7" s="136" t="s">
        <v>1417</v>
      </c>
      <c r="B7" s="137" t="s">
        <v>1418</v>
      </c>
      <c r="C7" s="138" t="s">
        <v>1419</v>
      </c>
      <c r="D7" s="139"/>
      <c r="E7" s="127">
        <v>3922.87</v>
      </c>
      <c r="G7" s="140" t="s">
        <v>31</v>
      </c>
      <c r="H7" s="140" t="s">
        <v>1420</v>
      </c>
      <c r="I7" s="140">
        <v>3922.87</v>
      </c>
      <c r="J7" s="127">
        <f t="shared" si="0"/>
        <v>-220002</v>
      </c>
      <c r="K7" s="127">
        <f t="shared" si="1"/>
        <v>3742.87</v>
      </c>
      <c r="L7" s="127">
        <v>750</v>
      </c>
      <c r="M7" s="140" t="s">
        <v>31</v>
      </c>
      <c r="N7" s="140" t="s">
        <v>1420</v>
      </c>
      <c r="O7" s="140">
        <v>4041.81</v>
      </c>
      <c r="P7" s="127">
        <f t="shared" si="2"/>
        <v>-220002</v>
      </c>
      <c r="Q7" s="127">
        <f t="shared" si="3"/>
        <v>3861.81</v>
      </c>
      <c r="U7" s="145" t="s">
        <v>31</v>
      </c>
      <c r="V7" s="145" t="s">
        <v>1420</v>
      </c>
      <c r="W7" s="145">
        <v>4680.9399999999996</v>
      </c>
      <c r="X7" s="127">
        <f t="shared" si="4"/>
        <v>-4500.9399999999996</v>
      </c>
      <c r="Y7" s="127">
        <f t="shared" si="5"/>
        <v>-220002</v>
      </c>
    </row>
    <row r="8" spans="1:25" ht="45.75" customHeight="1">
      <c r="A8" s="136" t="s">
        <v>1421</v>
      </c>
      <c r="B8" s="141" t="s">
        <v>1422</v>
      </c>
      <c r="C8" s="142">
        <v>1200</v>
      </c>
      <c r="D8" s="46"/>
      <c r="E8" s="143">
        <v>135.6</v>
      </c>
      <c r="G8" s="25" t="s">
        <v>60</v>
      </c>
      <c r="H8" s="25" t="s">
        <v>1423</v>
      </c>
      <c r="I8" s="26">
        <v>135.6</v>
      </c>
      <c r="J8" s="27">
        <f t="shared" si="0"/>
        <v>-220000</v>
      </c>
      <c r="K8" s="66">
        <f t="shared" si="1"/>
        <v>-1064.4000000000001</v>
      </c>
      <c r="L8" s="66"/>
      <c r="M8" s="25" t="s">
        <v>60</v>
      </c>
      <c r="N8" s="25" t="s">
        <v>1423</v>
      </c>
      <c r="O8" s="26">
        <v>135.6</v>
      </c>
      <c r="P8" s="27">
        <f t="shared" si="2"/>
        <v>-220000</v>
      </c>
      <c r="Q8" s="66">
        <f t="shared" si="3"/>
        <v>-1064.4000000000001</v>
      </c>
      <c r="U8" s="67" t="s">
        <v>60</v>
      </c>
      <c r="V8" s="67" t="s">
        <v>1423</v>
      </c>
      <c r="W8" s="68">
        <v>135.6</v>
      </c>
      <c r="X8" s="24">
        <f t="shared" si="4"/>
        <v>1064.4000000000001</v>
      </c>
      <c r="Y8" s="24">
        <f t="shared" si="5"/>
        <v>-220000</v>
      </c>
    </row>
    <row r="9" spans="1:25" ht="45.75" customHeight="1">
      <c r="A9" s="131" t="s">
        <v>1424</v>
      </c>
      <c r="B9" s="131" t="s">
        <v>1425</v>
      </c>
      <c r="C9" s="142">
        <f>C10</f>
        <v>1509</v>
      </c>
      <c r="D9" s="48"/>
      <c r="E9" s="66">
        <v>7616.62</v>
      </c>
      <c r="G9" s="25" t="s">
        <v>28</v>
      </c>
      <c r="H9" s="25" t="s">
        <v>1416</v>
      </c>
      <c r="I9" s="26">
        <v>7616.62</v>
      </c>
      <c r="J9" s="27">
        <f t="shared" si="0"/>
        <v>-2201</v>
      </c>
      <c r="K9" s="66">
        <f t="shared" si="1"/>
        <v>6107.62</v>
      </c>
      <c r="L9" s="66"/>
      <c r="M9" s="25" t="s">
        <v>28</v>
      </c>
      <c r="N9" s="25" t="s">
        <v>1416</v>
      </c>
      <c r="O9" s="26">
        <v>7749.58</v>
      </c>
      <c r="P9" s="27">
        <f t="shared" si="2"/>
        <v>-2201</v>
      </c>
      <c r="Q9" s="66">
        <f t="shared" si="3"/>
        <v>6240.58</v>
      </c>
      <c r="U9" s="67" t="s">
        <v>28</v>
      </c>
      <c r="V9" s="67" t="s">
        <v>1416</v>
      </c>
      <c r="W9" s="68">
        <v>8475.4699999999993</v>
      </c>
      <c r="X9" s="24">
        <f t="shared" si="4"/>
        <v>-6966.4699999999993</v>
      </c>
      <c r="Y9" s="24">
        <f t="shared" si="5"/>
        <v>-2201</v>
      </c>
    </row>
    <row r="10" spans="1:25" ht="45.75" customHeight="1">
      <c r="A10" s="136" t="s">
        <v>1426</v>
      </c>
      <c r="B10" s="137" t="s">
        <v>1427</v>
      </c>
      <c r="C10" s="142">
        <v>1509</v>
      </c>
      <c r="D10" s="48"/>
      <c r="E10" s="66">
        <v>3922.87</v>
      </c>
      <c r="G10" s="25" t="s">
        <v>31</v>
      </c>
      <c r="H10" s="25" t="s">
        <v>1420</v>
      </c>
      <c r="I10" s="26">
        <v>3922.87</v>
      </c>
      <c r="J10" s="27">
        <f t="shared" si="0"/>
        <v>-220198</v>
      </c>
      <c r="K10" s="66">
        <f t="shared" si="1"/>
        <v>2413.87</v>
      </c>
      <c r="L10" s="66">
        <v>750</v>
      </c>
      <c r="M10" s="25" t="s">
        <v>31</v>
      </c>
      <c r="N10" s="25" t="s">
        <v>1420</v>
      </c>
      <c r="O10" s="26">
        <v>4041.81</v>
      </c>
      <c r="P10" s="27">
        <f t="shared" si="2"/>
        <v>-220198</v>
      </c>
      <c r="Q10" s="66">
        <f t="shared" si="3"/>
        <v>2532.81</v>
      </c>
      <c r="U10" s="67" t="s">
        <v>31</v>
      </c>
      <c r="V10" s="67" t="s">
        <v>1420</v>
      </c>
      <c r="W10" s="68">
        <v>4680.9399999999996</v>
      </c>
      <c r="X10" s="24">
        <f t="shared" si="4"/>
        <v>-3171.9399999999996</v>
      </c>
      <c r="Y10" s="24">
        <f t="shared" si="5"/>
        <v>-220198</v>
      </c>
    </row>
    <row r="11" spans="1:25" ht="45.75" customHeight="1">
      <c r="A11" s="128" t="s">
        <v>1428</v>
      </c>
      <c r="B11" s="129" t="s">
        <v>1429</v>
      </c>
      <c r="C11" s="130">
        <f>C12</f>
        <v>1911</v>
      </c>
      <c r="D11" s="48"/>
      <c r="E11" s="113"/>
      <c r="K11" s="66"/>
      <c r="L11" s="66"/>
      <c r="M11" s="25"/>
      <c r="N11" s="25"/>
      <c r="O11" s="26"/>
      <c r="P11" s="27"/>
      <c r="Q11" s="66"/>
      <c r="U11" s="67"/>
      <c r="V11" s="67"/>
      <c r="W11" s="68"/>
    </row>
    <row r="12" spans="1:25" s="126" customFormat="1" ht="45.75" customHeight="1">
      <c r="A12" s="131" t="s">
        <v>1430</v>
      </c>
      <c r="B12" s="132" t="s">
        <v>1431</v>
      </c>
      <c r="C12" s="133">
        <f>C13</f>
        <v>1911</v>
      </c>
      <c r="D12" s="134"/>
      <c r="G12" s="135"/>
      <c r="H12" s="135"/>
      <c r="I12" s="135"/>
      <c r="M12" s="135"/>
      <c r="N12" s="135"/>
      <c r="O12" s="135"/>
      <c r="U12" s="144"/>
      <c r="V12" s="144"/>
      <c r="W12" s="144"/>
    </row>
    <row r="13" spans="1:25" s="127" customFormat="1" ht="45.75" customHeight="1">
      <c r="A13" s="136" t="s">
        <v>1432</v>
      </c>
      <c r="B13" s="137" t="s">
        <v>1433</v>
      </c>
      <c r="C13" s="138">
        <v>1911</v>
      </c>
      <c r="D13" s="139"/>
      <c r="G13" s="140"/>
      <c r="H13" s="140"/>
      <c r="I13" s="140"/>
      <c r="M13" s="140"/>
      <c r="N13" s="140"/>
      <c r="O13" s="140"/>
      <c r="U13" s="145"/>
      <c r="V13" s="145"/>
      <c r="W13" s="145"/>
    </row>
    <row r="14" spans="1:25" ht="45.75" customHeight="1">
      <c r="A14" s="337" t="s">
        <v>17</v>
      </c>
      <c r="B14" s="338"/>
      <c r="C14" s="130">
        <f>C5+C11</f>
        <v>4800</v>
      </c>
      <c r="G14" s="121" t="str">
        <f>""</f>
        <v/>
      </c>
      <c r="H14" s="121" t="str">
        <f>""</f>
        <v/>
      </c>
      <c r="I14" s="121" t="str">
        <f>""</f>
        <v/>
      </c>
      <c r="M14" s="121" t="str">
        <f>""</f>
        <v/>
      </c>
      <c r="N14" s="124" t="str">
        <f>""</f>
        <v/>
      </c>
      <c r="O14" s="121" t="str">
        <f>""</f>
        <v/>
      </c>
      <c r="W14" s="65" t="e">
        <f>W15+#REF!+#REF!+#REF!+#REF!+#REF!+#REF!+#REF!+#REF!+#REF!+#REF!+#REF!+#REF!+#REF!+#REF!+#REF!+#REF!+#REF!+#REF!+#REF!+#REF!</f>
        <v>#REF!</v>
      </c>
      <c r="X14" s="65" t="e">
        <f>X15+#REF!+#REF!+#REF!+#REF!+#REF!+#REF!+#REF!+#REF!+#REF!+#REF!+#REF!+#REF!+#REF!+#REF!+#REF!+#REF!+#REF!+#REF!+#REF!+#REF!</f>
        <v>#REF!</v>
      </c>
    </row>
    <row r="15" spans="1:25" ht="19.5" customHeight="1">
      <c r="Q15" s="66"/>
      <c r="U15" s="67" t="s">
        <v>63</v>
      </c>
      <c r="V15" s="67" t="s">
        <v>64</v>
      </c>
      <c r="W15" s="68">
        <v>19998</v>
      </c>
      <c r="X15" s="24">
        <f>C15-W15</f>
        <v>-19998</v>
      </c>
      <c r="Y15" s="24">
        <f>U15-A15</f>
        <v>232</v>
      </c>
    </row>
    <row r="16" spans="1:25" ht="19.5" customHeight="1">
      <c r="Q16" s="66"/>
      <c r="U16" s="67" t="s">
        <v>65</v>
      </c>
      <c r="V16" s="67" t="s">
        <v>66</v>
      </c>
      <c r="W16" s="68">
        <v>19998</v>
      </c>
      <c r="X16" s="24">
        <f>C16-W16</f>
        <v>-19998</v>
      </c>
      <c r="Y16" s="24">
        <f>U16-A16</f>
        <v>23203</v>
      </c>
    </row>
    <row r="17" spans="17:25" ht="19.5" customHeight="1">
      <c r="Q17" s="66"/>
      <c r="U17" s="67" t="s">
        <v>67</v>
      </c>
      <c r="V17" s="67" t="s">
        <v>68</v>
      </c>
      <c r="W17" s="68">
        <v>19998</v>
      </c>
      <c r="X17" s="24">
        <f>C17-W17</f>
        <v>-19998</v>
      </c>
      <c r="Y17" s="24">
        <f>U17-A17</f>
        <v>2320301</v>
      </c>
    </row>
    <row r="18" spans="17:25" ht="19.5" customHeight="1">
      <c r="Q18" s="66"/>
    </row>
    <row r="19" spans="17:25" ht="19.5" customHeight="1">
      <c r="Q19" s="66"/>
    </row>
    <row r="20" spans="17:25" ht="19.5" customHeight="1">
      <c r="Q20" s="66"/>
    </row>
    <row r="21" spans="17:25" ht="19.5" customHeight="1">
      <c r="Q21" s="66"/>
    </row>
    <row r="22" spans="17:25" ht="19.5" customHeight="1">
      <c r="Q22" s="66"/>
    </row>
    <row r="23" spans="17:25" ht="19.5" customHeight="1">
      <c r="Q23" s="66"/>
    </row>
    <row r="24" spans="17:25" ht="19.5" customHeight="1">
      <c r="Q24" s="66"/>
    </row>
    <row r="25" spans="17:25" ht="19.5" customHeight="1">
      <c r="Q25" s="66"/>
    </row>
    <row r="26" spans="17:25" ht="19.5" customHeight="1">
      <c r="Q26" s="66"/>
    </row>
    <row r="27" spans="17:25" ht="19.5" customHeight="1">
      <c r="Q27" s="66"/>
    </row>
    <row r="28" spans="17:25" ht="19.5" customHeight="1">
      <c r="Q28" s="66"/>
    </row>
    <row r="29" spans="17:25" ht="19.5" customHeight="1">
      <c r="Q29" s="66"/>
    </row>
    <row r="30" spans="17:25" ht="19.5" customHeight="1">
      <c r="Q30" s="66"/>
    </row>
  </sheetData>
  <mergeCells count="2">
    <mergeCell ref="A2:C2"/>
    <mergeCell ref="A14:B14"/>
  </mergeCells>
  <phoneticPr fontId="50" type="noConversion"/>
  <printOptions horizontalCentered="1"/>
  <pageMargins left="0.74791666666666701" right="0.74791666666666701" top="0.98402777777777795" bottom="0.98402777777777795" header="0.51180555555555596" footer="0.51180555555555596"/>
  <pageSetup paperSize="9" scale="95"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selection activeCell="A5" sqref="A5"/>
    </sheetView>
  </sheetViews>
  <sheetFormatPr defaultColWidth="7" defaultRowHeight="15"/>
  <cols>
    <col min="1" max="2" width="37" style="22" customWidth="1"/>
    <col min="3" max="3" width="10.375" style="18" hidden="1" customWidth="1"/>
    <col min="4" max="4" width="9.625" style="24" hidden="1" customWidth="1"/>
    <col min="5" max="5" width="8.125" style="24" hidden="1" customWidth="1"/>
    <col min="6" max="6" width="9.625" style="25" hidden="1" customWidth="1"/>
    <col min="7" max="7" width="17.5" style="25" hidden="1" customWidth="1"/>
    <col min="8" max="8" width="12.5" style="26" hidden="1" customWidth="1"/>
    <col min="9" max="9" width="7" style="27" hidden="1" customWidth="1"/>
    <col min="10" max="11" width="7" style="24" hidden="1" customWidth="1"/>
    <col min="12" max="12" width="13.875" style="24" hidden="1" customWidth="1"/>
    <col min="13" max="13" width="7.875" style="24" hidden="1" customWidth="1"/>
    <col min="14" max="14" width="9.5" style="24" hidden="1" customWidth="1"/>
    <col min="15" max="15" width="6.875" style="24" hidden="1" customWidth="1"/>
    <col min="16" max="16" width="9" style="24" hidden="1" customWidth="1"/>
    <col min="17" max="17" width="5.875" style="24" hidden="1" customWidth="1"/>
    <col min="18" max="18" width="5.25" style="24" hidden="1" customWidth="1"/>
    <col min="19" max="19" width="6.5" style="24" hidden="1" customWidth="1"/>
    <col min="20" max="21" width="7" style="24" hidden="1" customWidth="1"/>
    <col min="22" max="22" width="10.625" style="24" hidden="1" customWidth="1"/>
    <col min="23" max="23" width="10.5" style="24" hidden="1" customWidth="1"/>
    <col min="24" max="24" width="7" style="24" hidden="1" customWidth="1"/>
    <col min="25" max="16384" width="7" style="24"/>
  </cols>
  <sheetData>
    <row r="1" spans="1:24" ht="21.75" customHeight="1">
      <c r="A1" s="28" t="s">
        <v>1434</v>
      </c>
      <c r="B1" s="28"/>
    </row>
    <row r="2" spans="1:24" ht="51.75" customHeight="1">
      <c r="A2" s="333" t="s">
        <v>1435</v>
      </c>
      <c r="B2" s="303"/>
      <c r="F2" s="24"/>
      <c r="G2" s="24"/>
      <c r="H2" s="24"/>
    </row>
    <row r="3" spans="1:24">
      <c r="B3" s="103" t="s">
        <v>1122</v>
      </c>
      <c r="D3" s="24">
        <v>12.11</v>
      </c>
      <c r="F3" s="24">
        <v>12.22</v>
      </c>
      <c r="G3" s="24"/>
      <c r="H3" s="24"/>
      <c r="L3" s="24">
        <v>1.2</v>
      </c>
    </row>
    <row r="4" spans="1:24" s="115" customFormat="1" ht="39.75" customHeight="1">
      <c r="A4" s="116" t="s">
        <v>1123</v>
      </c>
      <c r="B4" s="116" t="s">
        <v>1308</v>
      </c>
      <c r="C4" s="117"/>
      <c r="F4" s="118" t="s">
        <v>1127</v>
      </c>
      <c r="G4" s="118" t="s">
        <v>1128</v>
      </c>
      <c r="H4" s="118" t="s">
        <v>1129</v>
      </c>
      <c r="I4" s="122"/>
      <c r="L4" s="118" t="s">
        <v>1127</v>
      </c>
      <c r="M4" s="123" t="s">
        <v>1128</v>
      </c>
      <c r="N4" s="118" t="s">
        <v>1129</v>
      </c>
    </row>
    <row r="5" spans="1:24" ht="39.75" customHeight="1">
      <c r="A5" s="119" t="s">
        <v>1436</v>
      </c>
      <c r="B5" s="120"/>
      <c r="C5" s="48">
        <v>105429</v>
      </c>
      <c r="D5" s="113">
        <v>595734.14</v>
      </c>
      <c r="E5" s="24">
        <f>104401+13602</f>
        <v>118003</v>
      </c>
      <c r="F5" s="25" t="s">
        <v>25</v>
      </c>
      <c r="G5" s="25" t="s">
        <v>1139</v>
      </c>
      <c r="H5" s="26">
        <v>596221.15</v>
      </c>
      <c r="I5" s="27" t="e">
        <f>F5-#REF!</f>
        <v>#REF!</v>
      </c>
      <c r="J5" s="66" t="e">
        <f>H5-#REF!</f>
        <v>#REF!</v>
      </c>
      <c r="K5" s="66">
        <v>75943</v>
      </c>
      <c r="L5" s="25" t="s">
        <v>25</v>
      </c>
      <c r="M5" s="25" t="s">
        <v>1139</v>
      </c>
      <c r="N5" s="26">
        <v>643048.94999999995</v>
      </c>
      <c r="O5" s="27" t="e">
        <f>L5-#REF!</f>
        <v>#REF!</v>
      </c>
      <c r="P5" s="66" t="e">
        <f>N5-#REF!</f>
        <v>#REF!</v>
      </c>
      <c r="R5" s="24">
        <v>717759</v>
      </c>
      <c r="T5" s="67" t="s">
        <v>25</v>
      </c>
      <c r="U5" s="67" t="s">
        <v>1139</v>
      </c>
      <c r="V5" s="68">
        <v>659380.53</v>
      </c>
      <c r="W5" s="24" t="e">
        <f>#REF!-V5</f>
        <v>#REF!</v>
      </c>
      <c r="X5" s="24" t="e">
        <f>T5-#REF!</f>
        <v>#REF!</v>
      </c>
    </row>
    <row r="6" spans="1:24" ht="39.75" customHeight="1">
      <c r="A6" s="30" t="s">
        <v>17</v>
      </c>
      <c r="B6" s="120"/>
      <c r="C6" s="48"/>
      <c r="D6" s="113"/>
      <c r="J6" s="66"/>
      <c r="K6" s="66"/>
      <c r="L6" s="25"/>
      <c r="M6" s="25"/>
      <c r="N6" s="26"/>
      <c r="O6" s="27"/>
      <c r="P6" s="66"/>
      <c r="T6" s="67"/>
      <c r="U6" s="67"/>
      <c r="V6" s="68"/>
    </row>
    <row r="7" spans="1:24" ht="39.75" customHeight="1">
      <c r="A7" s="339" t="s">
        <v>1437</v>
      </c>
      <c r="B7" s="339"/>
      <c r="C7" s="48"/>
      <c r="D7" s="113"/>
      <c r="J7" s="66"/>
      <c r="K7" s="66"/>
      <c r="L7" s="25"/>
      <c r="M7" s="25"/>
      <c r="N7" s="26"/>
      <c r="O7" s="27"/>
      <c r="P7" s="66"/>
      <c r="T7" s="67"/>
      <c r="U7" s="67"/>
      <c r="V7" s="68"/>
    </row>
    <row r="8" spans="1:24" ht="39.75" customHeight="1">
      <c r="C8" s="48"/>
      <c r="D8" s="113"/>
      <c r="J8" s="66"/>
      <c r="K8" s="66"/>
      <c r="L8" s="25"/>
      <c r="M8" s="25"/>
      <c r="N8" s="26"/>
      <c r="O8" s="27"/>
      <c r="P8" s="66"/>
      <c r="T8" s="67"/>
      <c r="U8" s="67"/>
      <c r="V8" s="68"/>
    </row>
    <row r="9" spans="1:24" ht="39.75" customHeight="1">
      <c r="C9" s="48"/>
      <c r="D9" s="113"/>
      <c r="J9" s="66"/>
      <c r="K9" s="66"/>
      <c r="L9" s="25"/>
      <c r="M9" s="25"/>
      <c r="N9" s="26"/>
      <c r="O9" s="27"/>
      <c r="P9" s="66"/>
      <c r="T9" s="67"/>
      <c r="U9" s="67"/>
      <c r="V9" s="68"/>
    </row>
    <row r="10" spans="1:24" ht="39.75" customHeight="1">
      <c r="C10" s="48"/>
      <c r="D10" s="66"/>
      <c r="J10" s="66"/>
      <c r="K10" s="66"/>
      <c r="L10" s="25"/>
      <c r="M10" s="25"/>
      <c r="N10" s="26"/>
      <c r="O10" s="27"/>
      <c r="P10" s="66"/>
      <c r="T10" s="67"/>
      <c r="U10" s="67"/>
      <c r="V10" s="68"/>
    </row>
    <row r="11" spans="1:24" ht="39.75" customHeight="1">
      <c r="A11" s="24"/>
      <c r="B11" s="24"/>
      <c r="F11" s="121" t="str">
        <f>""</f>
        <v/>
      </c>
      <c r="G11" s="121" t="str">
        <f>""</f>
        <v/>
      </c>
      <c r="H11" s="121" t="str">
        <f>""</f>
        <v/>
      </c>
      <c r="L11" s="121" t="str">
        <f>""</f>
        <v/>
      </c>
      <c r="M11" s="124" t="str">
        <f>""</f>
        <v/>
      </c>
      <c r="N11" s="121" t="str">
        <f>""</f>
        <v/>
      </c>
      <c r="V11" s="125" t="e">
        <f>V12+#REF!+#REF!+#REF!+#REF!+#REF!+#REF!+#REF!+#REF!+#REF!+#REF!+#REF!+#REF!+#REF!+#REF!+#REF!+#REF!+#REF!+#REF!+#REF!+#REF!</f>
        <v>#REF!</v>
      </c>
      <c r="W11" s="125" t="e">
        <f>W12+#REF!+#REF!+#REF!+#REF!+#REF!+#REF!+#REF!+#REF!+#REF!+#REF!+#REF!+#REF!+#REF!+#REF!+#REF!+#REF!+#REF!+#REF!+#REF!+#REF!</f>
        <v>#REF!</v>
      </c>
    </row>
    <row r="12" spans="1:24" ht="19.5" customHeight="1">
      <c r="A12" s="24"/>
      <c r="B12" s="24"/>
      <c r="P12" s="66"/>
      <c r="T12" s="67" t="s">
        <v>63</v>
      </c>
      <c r="U12" s="67" t="s">
        <v>64</v>
      </c>
      <c r="V12" s="68">
        <v>19998</v>
      </c>
      <c r="W12" s="24" t="e">
        <f>#REF!-V12</f>
        <v>#REF!</v>
      </c>
      <c r="X12" s="24" t="e">
        <f>T12-A7</f>
        <v>#VALUE!</v>
      </c>
    </row>
    <row r="13" spans="1:24" ht="19.5" customHeight="1">
      <c r="A13" s="24"/>
      <c r="B13" s="24"/>
      <c r="P13" s="66"/>
      <c r="T13" s="67" t="s">
        <v>65</v>
      </c>
      <c r="U13" s="67" t="s">
        <v>66</v>
      </c>
      <c r="V13" s="68">
        <v>19998</v>
      </c>
      <c r="W13" s="24" t="e">
        <f>#REF!-V13</f>
        <v>#REF!</v>
      </c>
      <c r="X13" s="24">
        <f>T13-A8</f>
        <v>23203</v>
      </c>
    </row>
    <row r="14" spans="1:24" ht="19.5" customHeight="1">
      <c r="A14" s="24"/>
      <c r="B14" s="24"/>
      <c r="P14" s="66"/>
      <c r="T14" s="67" t="s">
        <v>67</v>
      </c>
      <c r="U14" s="67" t="s">
        <v>68</v>
      </c>
      <c r="V14" s="68">
        <v>19998</v>
      </c>
      <c r="W14" s="24" t="e">
        <f>#REF!-V14</f>
        <v>#REF!</v>
      </c>
      <c r="X14" s="24">
        <f>T14-A9</f>
        <v>2320301</v>
      </c>
    </row>
    <row r="15" spans="1:24" ht="19.5" customHeight="1">
      <c r="A15" s="24"/>
      <c r="B15" s="24"/>
      <c r="P15" s="66"/>
    </row>
    <row r="16" spans="1:24" ht="19.5" customHeight="1">
      <c r="A16" s="24"/>
      <c r="B16" s="24"/>
      <c r="C16" s="24"/>
      <c r="F16" s="24"/>
      <c r="G16" s="24"/>
      <c r="H16" s="24"/>
      <c r="I16" s="24"/>
      <c r="P16" s="66"/>
    </row>
    <row r="17" spans="1:16" ht="19.5" customHeight="1">
      <c r="A17" s="24"/>
      <c r="B17" s="24"/>
      <c r="C17" s="24"/>
      <c r="F17" s="24"/>
      <c r="G17" s="24"/>
      <c r="H17" s="24"/>
      <c r="I17" s="24"/>
      <c r="P17" s="66"/>
    </row>
    <row r="18" spans="1:16" ht="19.5" customHeight="1">
      <c r="A18" s="24"/>
      <c r="B18" s="24"/>
      <c r="C18" s="24"/>
      <c r="F18" s="24"/>
      <c r="G18" s="24"/>
      <c r="H18" s="24"/>
      <c r="I18" s="24"/>
      <c r="P18" s="66"/>
    </row>
    <row r="19" spans="1:16" ht="19.5" customHeight="1">
      <c r="A19" s="24"/>
      <c r="B19" s="24"/>
      <c r="C19" s="24"/>
      <c r="F19" s="24"/>
      <c r="G19" s="24"/>
      <c r="H19" s="24"/>
      <c r="I19" s="24"/>
      <c r="P19" s="66"/>
    </row>
    <row r="20" spans="1:16" ht="19.5" customHeight="1">
      <c r="A20" s="24"/>
      <c r="B20" s="24"/>
      <c r="C20" s="24"/>
      <c r="F20" s="24"/>
      <c r="G20" s="24"/>
      <c r="H20" s="24"/>
      <c r="I20" s="24"/>
      <c r="P20" s="66"/>
    </row>
    <row r="21" spans="1:16" ht="19.5" customHeight="1">
      <c r="A21" s="24"/>
      <c r="B21" s="24"/>
      <c r="C21" s="24"/>
      <c r="F21" s="24"/>
      <c r="G21" s="24"/>
      <c r="H21" s="24"/>
      <c r="I21" s="24"/>
      <c r="P21" s="66"/>
    </row>
    <row r="22" spans="1:16" ht="19.5" customHeight="1">
      <c r="A22" s="24"/>
      <c r="B22" s="24"/>
      <c r="C22" s="24"/>
      <c r="F22" s="24"/>
      <c r="G22" s="24"/>
      <c r="H22" s="24"/>
      <c r="I22" s="24"/>
      <c r="P22" s="66"/>
    </row>
    <row r="23" spans="1:16" ht="19.5" customHeight="1">
      <c r="C23" s="24"/>
      <c r="F23" s="24"/>
      <c r="G23" s="24"/>
      <c r="H23" s="24"/>
      <c r="I23" s="24"/>
      <c r="P23" s="66"/>
    </row>
    <row r="24" spans="1:16" ht="19.5" customHeight="1">
      <c r="C24" s="24"/>
      <c r="F24" s="24"/>
      <c r="G24" s="24"/>
      <c r="H24" s="24"/>
      <c r="I24" s="24"/>
      <c r="P24" s="66"/>
    </row>
    <row r="25" spans="1:16" ht="19.5" customHeight="1">
      <c r="C25" s="24"/>
      <c r="F25" s="24"/>
      <c r="G25" s="24"/>
      <c r="H25" s="24"/>
      <c r="I25" s="24"/>
      <c r="P25" s="66"/>
    </row>
    <row r="26" spans="1:16" ht="19.5" customHeight="1">
      <c r="C26" s="24"/>
      <c r="F26" s="24"/>
      <c r="G26" s="24"/>
      <c r="H26" s="24"/>
      <c r="I26" s="24"/>
      <c r="P26" s="66"/>
    </row>
    <row r="27" spans="1:16" ht="19.5" customHeight="1">
      <c r="C27" s="24"/>
      <c r="F27" s="24"/>
      <c r="G27" s="24"/>
      <c r="H27" s="24"/>
      <c r="I27" s="24"/>
      <c r="P27" s="66"/>
    </row>
  </sheetData>
  <mergeCells count="2">
    <mergeCell ref="A2:B2"/>
    <mergeCell ref="A7:B7"/>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N8"/>
  <sheetViews>
    <sheetView workbookViewId="0">
      <selection activeCell="B4" sqref="B4"/>
    </sheetView>
  </sheetViews>
  <sheetFormatPr defaultColWidth="7.875" defaultRowHeight="15.75"/>
  <cols>
    <col min="1" max="2" width="37.625" style="97" customWidth="1"/>
    <col min="3" max="3" width="8" style="97" customWidth="1"/>
    <col min="4" max="4" width="7.875" style="97" customWidth="1"/>
    <col min="5" max="5" width="8.5" style="97" hidden="1" customWidth="1"/>
    <col min="6" max="6" width="7.875" style="97" hidden="1" customWidth="1"/>
    <col min="7" max="254" width="7.875" style="97"/>
    <col min="255" max="255" width="35.75" style="97" customWidth="1"/>
    <col min="256" max="256" width="7.875" style="97" hidden="1" customWidth="1"/>
    <col min="257" max="258" width="12" style="97" customWidth="1"/>
    <col min="259" max="259" width="8" style="97" customWidth="1"/>
    <col min="260" max="260" width="7.875" style="97" customWidth="1"/>
    <col min="261" max="262" width="7.875" style="97" hidden="1" customWidth="1"/>
    <col min="263" max="510" width="7.875" style="97"/>
    <col min="511" max="511" width="35.75" style="97" customWidth="1"/>
    <col min="512" max="512" width="7.875" style="97" hidden="1" customWidth="1"/>
    <col min="513" max="514" width="12" style="97" customWidth="1"/>
    <col min="515" max="515" width="8" style="97" customWidth="1"/>
    <col min="516" max="516" width="7.875" style="97" customWidth="1"/>
    <col min="517" max="518" width="7.875" style="97" hidden="1" customWidth="1"/>
    <col min="519" max="766" width="7.875" style="97"/>
    <col min="767" max="767" width="35.75" style="97" customWidth="1"/>
    <col min="768" max="768" width="7.875" style="97" hidden="1" customWidth="1"/>
    <col min="769" max="770" width="12" style="97" customWidth="1"/>
    <col min="771" max="771" width="8" style="97" customWidth="1"/>
    <col min="772" max="772" width="7.875" style="97" customWidth="1"/>
    <col min="773" max="774" width="7.875" style="97" hidden="1" customWidth="1"/>
    <col min="775" max="1022" width="7.875" style="97"/>
    <col min="1023" max="1023" width="35.75" style="97" customWidth="1"/>
    <col min="1024" max="1024" width="7.875" style="97" hidden="1" customWidth="1"/>
    <col min="1025" max="1026" width="12" style="97" customWidth="1"/>
    <col min="1027" max="1027" width="8" style="97" customWidth="1"/>
    <col min="1028" max="1028" width="7.875" style="97" customWidth="1"/>
    <col min="1029" max="1030" width="7.875" style="97" hidden="1" customWidth="1"/>
    <col min="1031" max="1278" width="7.875" style="97"/>
    <col min="1279" max="1279" width="35.75" style="97" customWidth="1"/>
    <col min="1280" max="1280" width="7.875" style="97" hidden="1" customWidth="1"/>
    <col min="1281" max="1282" width="12" style="97" customWidth="1"/>
    <col min="1283" max="1283" width="8" style="97" customWidth="1"/>
    <col min="1284" max="1284" width="7.875" style="97" customWidth="1"/>
    <col min="1285" max="1286" width="7.875" style="97" hidden="1" customWidth="1"/>
    <col min="1287" max="1534" width="7.875" style="97"/>
    <col min="1535" max="1535" width="35.75" style="97" customWidth="1"/>
    <col min="1536" max="1536" width="7.875" style="97" hidden="1" customWidth="1"/>
    <col min="1537" max="1538" width="12" style="97" customWidth="1"/>
    <col min="1539" max="1539" width="8" style="97" customWidth="1"/>
    <col min="1540" max="1540" width="7.875" style="97" customWidth="1"/>
    <col min="1541" max="1542" width="7.875" style="97" hidden="1" customWidth="1"/>
    <col min="1543" max="1790" width="7.875" style="97"/>
    <col min="1791" max="1791" width="35.75" style="97" customWidth="1"/>
    <col min="1792" max="1792" width="7.875" style="97" hidden="1" customWidth="1"/>
    <col min="1793" max="1794" width="12" style="97" customWidth="1"/>
    <col min="1795" max="1795" width="8" style="97" customWidth="1"/>
    <col min="1796" max="1796" width="7.875" style="97" customWidth="1"/>
    <col min="1797" max="1798" width="7.875" style="97" hidden="1" customWidth="1"/>
    <col min="1799" max="2046" width="7.875" style="97"/>
    <col min="2047" max="2047" width="35.75" style="97" customWidth="1"/>
    <col min="2048" max="2048" width="7.875" style="97" hidden="1" customWidth="1"/>
    <col min="2049" max="2050" width="12" style="97" customWidth="1"/>
    <col min="2051" max="2051" width="8" style="97" customWidth="1"/>
    <col min="2052" max="2052" width="7.875" style="97" customWidth="1"/>
    <col min="2053" max="2054" width="7.875" style="97" hidden="1" customWidth="1"/>
    <col min="2055" max="2302" width="7.875" style="97"/>
    <col min="2303" max="2303" width="35.75" style="97" customWidth="1"/>
    <col min="2304" max="2304" width="7.875" style="97" hidden="1" customWidth="1"/>
    <col min="2305" max="2306" width="12" style="97" customWidth="1"/>
    <col min="2307" max="2307" width="8" style="97" customWidth="1"/>
    <col min="2308" max="2308" width="7.875" style="97" customWidth="1"/>
    <col min="2309" max="2310" width="7.875" style="97" hidden="1" customWidth="1"/>
    <col min="2311" max="2558" width="7.875" style="97"/>
    <col min="2559" max="2559" width="35.75" style="97" customWidth="1"/>
    <col min="2560" max="2560" width="7.875" style="97" hidden="1" customWidth="1"/>
    <col min="2561" max="2562" width="12" style="97" customWidth="1"/>
    <col min="2563" max="2563" width="8" style="97" customWidth="1"/>
    <col min="2564" max="2564" width="7.875" style="97" customWidth="1"/>
    <col min="2565" max="2566" width="7.875" style="97" hidden="1" customWidth="1"/>
    <col min="2567" max="2814" width="7.875" style="97"/>
    <col min="2815" max="2815" width="35.75" style="97" customWidth="1"/>
    <col min="2816" max="2816" width="7.875" style="97" hidden="1" customWidth="1"/>
    <col min="2817" max="2818" width="12" style="97" customWidth="1"/>
    <col min="2819" max="2819" width="8" style="97" customWidth="1"/>
    <col min="2820" max="2820" width="7.875" style="97" customWidth="1"/>
    <col min="2821" max="2822" width="7.875" style="97" hidden="1" customWidth="1"/>
    <col min="2823" max="3070" width="7.875" style="97"/>
    <col min="3071" max="3071" width="35.75" style="97" customWidth="1"/>
    <col min="3072" max="3072" width="7.875" style="97" hidden="1" customWidth="1"/>
    <col min="3073" max="3074" width="12" style="97" customWidth="1"/>
    <col min="3075" max="3075" width="8" style="97" customWidth="1"/>
    <col min="3076" max="3076" width="7.875" style="97" customWidth="1"/>
    <col min="3077" max="3078" width="7.875" style="97" hidden="1" customWidth="1"/>
    <col min="3079" max="3326" width="7.875" style="97"/>
    <col min="3327" max="3327" width="35.75" style="97" customWidth="1"/>
    <col min="3328" max="3328" width="7.875" style="97" hidden="1" customWidth="1"/>
    <col min="3329" max="3330" width="12" style="97" customWidth="1"/>
    <col min="3331" max="3331" width="8" style="97" customWidth="1"/>
    <col min="3332" max="3332" width="7.875" style="97" customWidth="1"/>
    <col min="3333" max="3334" width="7.875" style="97" hidden="1" customWidth="1"/>
    <col min="3335" max="3582" width="7.875" style="97"/>
    <col min="3583" max="3583" width="35.75" style="97" customWidth="1"/>
    <col min="3584" max="3584" width="7.875" style="97" hidden="1" customWidth="1"/>
    <col min="3585" max="3586" width="12" style="97" customWidth="1"/>
    <col min="3587" max="3587" width="8" style="97" customWidth="1"/>
    <col min="3588" max="3588" width="7.875" style="97" customWidth="1"/>
    <col min="3589" max="3590" width="7.875" style="97" hidden="1" customWidth="1"/>
    <col min="3591" max="3838" width="7.875" style="97"/>
    <col min="3839" max="3839" width="35.75" style="97" customWidth="1"/>
    <col min="3840" max="3840" width="7.875" style="97" hidden="1" customWidth="1"/>
    <col min="3841" max="3842" width="12" style="97" customWidth="1"/>
    <col min="3843" max="3843" width="8" style="97" customWidth="1"/>
    <col min="3844" max="3844" width="7.875" style="97" customWidth="1"/>
    <col min="3845" max="3846" width="7.875" style="97" hidden="1" customWidth="1"/>
    <col min="3847" max="4094" width="7.875" style="97"/>
    <col min="4095" max="4095" width="35.75" style="97" customWidth="1"/>
    <col min="4096" max="4096" width="7.875" style="97" hidden="1" customWidth="1"/>
    <col min="4097" max="4098" width="12" style="97" customWidth="1"/>
    <col min="4099" max="4099" width="8" style="97" customWidth="1"/>
    <col min="4100" max="4100" width="7.875" style="97" customWidth="1"/>
    <col min="4101" max="4102" width="7.875" style="97" hidden="1" customWidth="1"/>
    <col min="4103" max="4350" width="7.875" style="97"/>
    <col min="4351" max="4351" width="35.75" style="97" customWidth="1"/>
    <col min="4352" max="4352" width="7.875" style="97" hidden="1" customWidth="1"/>
    <col min="4353" max="4354" width="12" style="97" customWidth="1"/>
    <col min="4355" max="4355" width="8" style="97" customWidth="1"/>
    <col min="4356" max="4356" width="7.875" style="97" customWidth="1"/>
    <col min="4357" max="4358" width="7.875" style="97" hidden="1" customWidth="1"/>
    <col min="4359" max="4606" width="7.875" style="97"/>
    <col min="4607" max="4607" width="35.75" style="97" customWidth="1"/>
    <col min="4608" max="4608" width="7.875" style="97" hidden="1" customWidth="1"/>
    <col min="4609" max="4610" width="12" style="97" customWidth="1"/>
    <col min="4611" max="4611" width="8" style="97" customWidth="1"/>
    <col min="4612" max="4612" width="7.875" style="97" customWidth="1"/>
    <col min="4613" max="4614" width="7.875" style="97" hidden="1" customWidth="1"/>
    <col min="4615" max="4862" width="7.875" style="97"/>
    <col min="4863" max="4863" width="35.75" style="97" customWidth="1"/>
    <col min="4864" max="4864" width="7.875" style="97" hidden="1" customWidth="1"/>
    <col min="4865" max="4866" width="12" style="97" customWidth="1"/>
    <col min="4867" max="4867" width="8" style="97" customWidth="1"/>
    <col min="4868" max="4868" width="7.875" style="97" customWidth="1"/>
    <col min="4869" max="4870" width="7.875" style="97" hidden="1" customWidth="1"/>
    <col min="4871" max="5118" width="7.875" style="97"/>
    <col min="5119" max="5119" width="35.75" style="97" customWidth="1"/>
    <col min="5120" max="5120" width="7.875" style="97" hidden="1" customWidth="1"/>
    <col min="5121" max="5122" width="12" style="97" customWidth="1"/>
    <col min="5123" max="5123" width="8" style="97" customWidth="1"/>
    <col min="5124" max="5124" width="7.875" style="97" customWidth="1"/>
    <col min="5125" max="5126" width="7.875" style="97" hidden="1" customWidth="1"/>
    <col min="5127" max="5374" width="7.875" style="97"/>
    <col min="5375" max="5375" width="35.75" style="97" customWidth="1"/>
    <col min="5376" max="5376" width="7.875" style="97" hidden="1" customWidth="1"/>
    <col min="5377" max="5378" width="12" style="97" customWidth="1"/>
    <col min="5379" max="5379" width="8" style="97" customWidth="1"/>
    <col min="5380" max="5380" width="7.875" style="97" customWidth="1"/>
    <col min="5381" max="5382" width="7.875" style="97" hidden="1" customWidth="1"/>
    <col min="5383" max="5630" width="7.875" style="97"/>
    <col min="5631" max="5631" width="35.75" style="97" customWidth="1"/>
    <col min="5632" max="5632" width="7.875" style="97" hidden="1" customWidth="1"/>
    <col min="5633" max="5634" width="12" style="97" customWidth="1"/>
    <col min="5635" max="5635" width="8" style="97" customWidth="1"/>
    <col min="5636" max="5636" width="7.875" style="97" customWidth="1"/>
    <col min="5637" max="5638" width="7.875" style="97" hidden="1" customWidth="1"/>
    <col min="5639" max="5886" width="7.875" style="97"/>
    <col min="5887" max="5887" width="35.75" style="97" customWidth="1"/>
    <col min="5888" max="5888" width="7.875" style="97" hidden="1" customWidth="1"/>
    <col min="5889" max="5890" width="12" style="97" customWidth="1"/>
    <col min="5891" max="5891" width="8" style="97" customWidth="1"/>
    <col min="5892" max="5892" width="7.875" style="97" customWidth="1"/>
    <col min="5893" max="5894" width="7.875" style="97" hidden="1" customWidth="1"/>
    <col min="5895" max="6142" width="7.875" style="97"/>
    <col min="6143" max="6143" width="35.75" style="97" customWidth="1"/>
    <col min="6144" max="6144" width="7.875" style="97" hidden="1" customWidth="1"/>
    <col min="6145" max="6146" width="12" style="97" customWidth="1"/>
    <col min="6147" max="6147" width="8" style="97" customWidth="1"/>
    <col min="6148" max="6148" width="7.875" style="97" customWidth="1"/>
    <col min="6149" max="6150" width="7.875" style="97" hidden="1" customWidth="1"/>
    <col min="6151" max="6398" width="7.875" style="97"/>
    <col min="6399" max="6399" width="35.75" style="97" customWidth="1"/>
    <col min="6400" max="6400" width="7.875" style="97" hidden="1" customWidth="1"/>
    <col min="6401" max="6402" width="12" style="97" customWidth="1"/>
    <col min="6403" max="6403" width="8" style="97" customWidth="1"/>
    <col min="6404" max="6404" width="7.875" style="97" customWidth="1"/>
    <col min="6405" max="6406" width="7.875" style="97" hidden="1" customWidth="1"/>
    <col min="6407" max="6654" width="7.875" style="97"/>
    <col min="6655" max="6655" width="35.75" style="97" customWidth="1"/>
    <col min="6656" max="6656" width="7.875" style="97" hidden="1" customWidth="1"/>
    <col min="6657" max="6658" width="12" style="97" customWidth="1"/>
    <col min="6659" max="6659" width="8" style="97" customWidth="1"/>
    <col min="6660" max="6660" width="7.875" style="97" customWidth="1"/>
    <col min="6661" max="6662" width="7.875" style="97" hidden="1" customWidth="1"/>
    <col min="6663" max="6910" width="7.875" style="97"/>
    <col min="6911" max="6911" width="35.75" style="97" customWidth="1"/>
    <col min="6912" max="6912" width="7.875" style="97" hidden="1" customWidth="1"/>
    <col min="6913" max="6914" width="12" style="97" customWidth="1"/>
    <col min="6915" max="6915" width="8" style="97" customWidth="1"/>
    <col min="6916" max="6916" width="7.875" style="97" customWidth="1"/>
    <col min="6917" max="6918" width="7.875" style="97" hidden="1" customWidth="1"/>
    <col min="6919" max="7166" width="7.875" style="97"/>
    <col min="7167" max="7167" width="35.75" style="97" customWidth="1"/>
    <col min="7168" max="7168" width="7.875" style="97" hidden="1" customWidth="1"/>
    <col min="7169" max="7170" width="12" style="97" customWidth="1"/>
    <col min="7171" max="7171" width="8" style="97" customWidth="1"/>
    <col min="7172" max="7172" width="7.875" style="97" customWidth="1"/>
    <col min="7173" max="7174" width="7.875" style="97" hidden="1" customWidth="1"/>
    <col min="7175" max="7422" width="7.875" style="97"/>
    <col min="7423" max="7423" width="35.75" style="97" customWidth="1"/>
    <col min="7424" max="7424" width="7.875" style="97" hidden="1" customWidth="1"/>
    <col min="7425" max="7426" width="12" style="97" customWidth="1"/>
    <col min="7427" max="7427" width="8" style="97" customWidth="1"/>
    <col min="7428" max="7428" width="7.875" style="97" customWidth="1"/>
    <col min="7429" max="7430" width="7.875" style="97" hidden="1" customWidth="1"/>
    <col min="7431" max="7678" width="7.875" style="97"/>
    <col min="7679" max="7679" width="35.75" style="97" customWidth="1"/>
    <col min="7680" max="7680" width="7.875" style="97" hidden="1" customWidth="1"/>
    <col min="7681" max="7682" width="12" style="97" customWidth="1"/>
    <col min="7683" max="7683" width="8" style="97" customWidth="1"/>
    <col min="7684" max="7684" width="7.875" style="97" customWidth="1"/>
    <col min="7685" max="7686" width="7.875" style="97" hidden="1" customWidth="1"/>
    <col min="7687" max="7934" width="7.875" style="97"/>
    <col min="7935" max="7935" width="35.75" style="97" customWidth="1"/>
    <col min="7936" max="7936" width="7.875" style="97" hidden="1" customWidth="1"/>
    <col min="7937" max="7938" width="12" style="97" customWidth="1"/>
    <col min="7939" max="7939" width="8" style="97" customWidth="1"/>
    <col min="7940" max="7940" width="7.875" style="97" customWidth="1"/>
    <col min="7941" max="7942" width="7.875" style="97" hidden="1" customWidth="1"/>
    <col min="7943" max="8190" width="7.875" style="97"/>
    <col min="8191" max="8191" width="35.75" style="97" customWidth="1"/>
    <col min="8192" max="8192" width="7.875" style="97" hidden="1" customWidth="1"/>
    <col min="8193" max="8194" width="12" style="97" customWidth="1"/>
    <col min="8195" max="8195" width="8" style="97" customWidth="1"/>
    <col min="8196" max="8196" width="7.875" style="97" customWidth="1"/>
    <col min="8197" max="8198" width="7.875" style="97" hidden="1" customWidth="1"/>
    <col min="8199" max="8446" width="7.875" style="97"/>
    <col min="8447" max="8447" width="35.75" style="97" customWidth="1"/>
    <col min="8448" max="8448" width="7.875" style="97" hidden="1" customWidth="1"/>
    <col min="8449" max="8450" width="12" style="97" customWidth="1"/>
    <col min="8451" max="8451" width="8" style="97" customWidth="1"/>
    <col min="8452" max="8452" width="7.875" style="97" customWidth="1"/>
    <col min="8453" max="8454" width="7.875" style="97" hidden="1" customWidth="1"/>
    <col min="8455" max="8702" width="7.875" style="97"/>
    <col min="8703" max="8703" width="35.75" style="97" customWidth="1"/>
    <col min="8704" max="8704" width="7.875" style="97" hidden="1" customWidth="1"/>
    <col min="8705" max="8706" width="12" style="97" customWidth="1"/>
    <col min="8707" max="8707" width="8" style="97" customWidth="1"/>
    <col min="8708" max="8708" width="7.875" style="97" customWidth="1"/>
    <col min="8709" max="8710" width="7.875" style="97" hidden="1" customWidth="1"/>
    <col min="8711" max="8958" width="7.875" style="97"/>
    <col min="8959" max="8959" width="35.75" style="97" customWidth="1"/>
    <col min="8960" max="8960" width="7.875" style="97" hidden="1" customWidth="1"/>
    <col min="8961" max="8962" width="12" style="97" customWidth="1"/>
    <col min="8963" max="8963" width="8" style="97" customWidth="1"/>
    <col min="8964" max="8964" width="7.875" style="97" customWidth="1"/>
    <col min="8965" max="8966" width="7.875" style="97" hidden="1" customWidth="1"/>
    <col min="8967" max="9214" width="7.875" style="97"/>
    <col min="9215" max="9215" width="35.75" style="97" customWidth="1"/>
    <col min="9216" max="9216" width="7.875" style="97" hidden="1" customWidth="1"/>
    <col min="9217" max="9218" width="12" style="97" customWidth="1"/>
    <col min="9219" max="9219" width="8" style="97" customWidth="1"/>
    <col min="9220" max="9220" width="7.875" style="97" customWidth="1"/>
    <col min="9221" max="9222" width="7.875" style="97" hidden="1" customWidth="1"/>
    <col min="9223" max="9470" width="7.875" style="97"/>
    <col min="9471" max="9471" width="35.75" style="97" customWidth="1"/>
    <col min="9472" max="9472" width="7.875" style="97" hidden="1" customWidth="1"/>
    <col min="9473" max="9474" width="12" style="97" customWidth="1"/>
    <col min="9475" max="9475" width="8" style="97" customWidth="1"/>
    <col min="9476" max="9476" width="7.875" style="97" customWidth="1"/>
    <col min="9477" max="9478" width="7.875" style="97" hidden="1" customWidth="1"/>
    <col min="9479" max="9726" width="7.875" style="97"/>
    <col min="9727" max="9727" width="35.75" style="97" customWidth="1"/>
    <col min="9728" max="9728" width="7.875" style="97" hidden="1" customWidth="1"/>
    <col min="9729" max="9730" width="12" style="97" customWidth="1"/>
    <col min="9731" max="9731" width="8" style="97" customWidth="1"/>
    <col min="9732" max="9732" width="7.875" style="97" customWidth="1"/>
    <col min="9733" max="9734" width="7.875" style="97" hidden="1" customWidth="1"/>
    <col min="9735" max="9982" width="7.875" style="97"/>
    <col min="9983" max="9983" width="35.75" style="97" customWidth="1"/>
    <col min="9984" max="9984" width="7.875" style="97" hidden="1" customWidth="1"/>
    <col min="9985" max="9986" width="12" style="97" customWidth="1"/>
    <col min="9987" max="9987" width="8" style="97" customWidth="1"/>
    <col min="9988" max="9988" width="7.875" style="97" customWidth="1"/>
    <col min="9989" max="9990" width="7.875" style="97" hidden="1" customWidth="1"/>
    <col min="9991" max="10238" width="7.875" style="97"/>
    <col min="10239" max="10239" width="35.75" style="97" customWidth="1"/>
    <col min="10240" max="10240" width="7.875" style="97" hidden="1" customWidth="1"/>
    <col min="10241" max="10242" width="12" style="97" customWidth="1"/>
    <col min="10243" max="10243" width="8" style="97" customWidth="1"/>
    <col min="10244" max="10244" width="7.875" style="97" customWidth="1"/>
    <col min="10245" max="10246" width="7.875" style="97" hidden="1" customWidth="1"/>
    <col min="10247" max="10494" width="7.875" style="97"/>
    <col min="10495" max="10495" width="35.75" style="97" customWidth="1"/>
    <col min="10496" max="10496" width="7.875" style="97" hidden="1" customWidth="1"/>
    <col min="10497" max="10498" width="12" style="97" customWidth="1"/>
    <col min="10499" max="10499" width="8" style="97" customWidth="1"/>
    <col min="10500" max="10500" width="7.875" style="97" customWidth="1"/>
    <col min="10501" max="10502" width="7.875" style="97" hidden="1" customWidth="1"/>
    <col min="10503" max="10750" width="7.875" style="97"/>
    <col min="10751" max="10751" width="35.75" style="97" customWidth="1"/>
    <col min="10752" max="10752" width="7.875" style="97" hidden="1" customWidth="1"/>
    <col min="10753" max="10754" width="12" style="97" customWidth="1"/>
    <col min="10755" max="10755" width="8" style="97" customWidth="1"/>
    <col min="10756" max="10756" width="7.875" style="97" customWidth="1"/>
    <col min="10757" max="10758" width="7.875" style="97" hidden="1" customWidth="1"/>
    <col min="10759" max="11006" width="7.875" style="97"/>
    <col min="11007" max="11007" width="35.75" style="97" customWidth="1"/>
    <col min="11008" max="11008" width="7.875" style="97" hidden="1" customWidth="1"/>
    <col min="11009" max="11010" width="12" style="97" customWidth="1"/>
    <col min="11011" max="11011" width="8" style="97" customWidth="1"/>
    <col min="11012" max="11012" width="7.875" style="97" customWidth="1"/>
    <col min="11013" max="11014" width="7.875" style="97" hidden="1" customWidth="1"/>
    <col min="11015" max="11262" width="7.875" style="97"/>
    <col min="11263" max="11263" width="35.75" style="97" customWidth="1"/>
    <col min="11264" max="11264" width="7.875" style="97" hidden="1" customWidth="1"/>
    <col min="11265" max="11266" width="12" style="97" customWidth="1"/>
    <col min="11267" max="11267" width="8" style="97" customWidth="1"/>
    <col min="11268" max="11268" width="7.875" style="97" customWidth="1"/>
    <col min="11269" max="11270" width="7.875" style="97" hidden="1" customWidth="1"/>
    <col min="11271" max="11518" width="7.875" style="97"/>
    <col min="11519" max="11519" width="35.75" style="97" customWidth="1"/>
    <col min="11520" max="11520" width="7.875" style="97" hidden="1" customWidth="1"/>
    <col min="11521" max="11522" width="12" style="97" customWidth="1"/>
    <col min="11523" max="11523" width="8" style="97" customWidth="1"/>
    <col min="11524" max="11524" width="7.875" style="97" customWidth="1"/>
    <col min="11525" max="11526" width="7.875" style="97" hidden="1" customWidth="1"/>
    <col min="11527" max="11774" width="7.875" style="97"/>
    <col min="11775" max="11775" width="35.75" style="97" customWidth="1"/>
    <col min="11776" max="11776" width="7.875" style="97" hidden="1" customWidth="1"/>
    <col min="11777" max="11778" width="12" style="97" customWidth="1"/>
    <col min="11779" max="11779" width="8" style="97" customWidth="1"/>
    <col min="11780" max="11780" width="7.875" style="97" customWidth="1"/>
    <col min="11781" max="11782" width="7.875" style="97" hidden="1" customWidth="1"/>
    <col min="11783" max="12030" width="7.875" style="97"/>
    <col min="12031" max="12031" width="35.75" style="97" customWidth="1"/>
    <col min="12032" max="12032" width="7.875" style="97" hidden="1" customWidth="1"/>
    <col min="12033" max="12034" width="12" style="97" customWidth="1"/>
    <col min="12035" max="12035" width="8" style="97" customWidth="1"/>
    <col min="12036" max="12036" width="7.875" style="97" customWidth="1"/>
    <col min="12037" max="12038" width="7.875" style="97" hidden="1" customWidth="1"/>
    <col min="12039" max="12286" width="7.875" style="97"/>
    <col min="12287" max="12287" width="35.75" style="97" customWidth="1"/>
    <col min="12288" max="12288" width="7.875" style="97" hidden="1" customWidth="1"/>
    <col min="12289" max="12290" width="12" style="97" customWidth="1"/>
    <col min="12291" max="12291" width="8" style="97" customWidth="1"/>
    <col min="12292" max="12292" width="7.875" style="97" customWidth="1"/>
    <col min="12293" max="12294" width="7.875" style="97" hidden="1" customWidth="1"/>
    <col min="12295" max="12542" width="7.875" style="97"/>
    <col min="12543" max="12543" width="35.75" style="97" customWidth="1"/>
    <col min="12544" max="12544" width="7.875" style="97" hidden="1" customWidth="1"/>
    <col min="12545" max="12546" width="12" style="97" customWidth="1"/>
    <col min="12547" max="12547" width="8" style="97" customWidth="1"/>
    <col min="12548" max="12548" width="7.875" style="97" customWidth="1"/>
    <col min="12549" max="12550" width="7.875" style="97" hidden="1" customWidth="1"/>
    <col min="12551" max="12798" width="7.875" style="97"/>
    <col min="12799" max="12799" width="35.75" style="97" customWidth="1"/>
    <col min="12800" max="12800" width="7.875" style="97" hidden="1" customWidth="1"/>
    <col min="12801" max="12802" width="12" style="97" customWidth="1"/>
    <col min="12803" max="12803" width="8" style="97" customWidth="1"/>
    <col min="12804" max="12804" width="7.875" style="97" customWidth="1"/>
    <col min="12805" max="12806" width="7.875" style="97" hidden="1" customWidth="1"/>
    <col min="12807" max="13054" width="7.875" style="97"/>
    <col min="13055" max="13055" width="35.75" style="97" customWidth="1"/>
    <col min="13056" max="13056" width="7.875" style="97" hidden="1" customWidth="1"/>
    <col min="13057" max="13058" width="12" style="97" customWidth="1"/>
    <col min="13059" max="13059" width="8" style="97" customWidth="1"/>
    <col min="13060" max="13060" width="7.875" style="97" customWidth="1"/>
    <col min="13061" max="13062" width="7.875" style="97" hidden="1" customWidth="1"/>
    <col min="13063" max="13310" width="7.875" style="97"/>
    <col min="13311" max="13311" width="35.75" style="97" customWidth="1"/>
    <col min="13312" max="13312" width="7.875" style="97" hidden="1" customWidth="1"/>
    <col min="13313" max="13314" width="12" style="97" customWidth="1"/>
    <col min="13315" max="13315" width="8" style="97" customWidth="1"/>
    <col min="13316" max="13316" width="7.875" style="97" customWidth="1"/>
    <col min="13317" max="13318" width="7.875" style="97" hidden="1" customWidth="1"/>
    <col min="13319" max="13566" width="7.875" style="97"/>
    <col min="13567" max="13567" width="35.75" style="97" customWidth="1"/>
    <col min="13568" max="13568" width="7.875" style="97" hidden="1" customWidth="1"/>
    <col min="13569" max="13570" width="12" style="97" customWidth="1"/>
    <col min="13571" max="13571" width="8" style="97" customWidth="1"/>
    <col min="13572" max="13572" width="7.875" style="97" customWidth="1"/>
    <col min="13573" max="13574" width="7.875" style="97" hidden="1" customWidth="1"/>
    <col min="13575" max="13822" width="7.875" style="97"/>
    <col min="13823" max="13823" width="35.75" style="97" customWidth="1"/>
    <col min="13824" max="13824" width="7.875" style="97" hidden="1" customWidth="1"/>
    <col min="13825" max="13826" width="12" style="97" customWidth="1"/>
    <col min="13827" max="13827" width="8" style="97" customWidth="1"/>
    <col min="13828" max="13828" width="7.875" style="97" customWidth="1"/>
    <col min="13829" max="13830" width="7.875" style="97" hidden="1" customWidth="1"/>
    <col min="13831" max="14078" width="7.875" style="97"/>
    <col min="14079" max="14079" width="35.75" style="97" customWidth="1"/>
    <col min="14080" max="14080" width="7.875" style="97" hidden="1" customWidth="1"/>
    <col min="14081" max="14082" width="12" style="97" customWidth="1"/>
    <col min="14083" max="14083" width="8" style="97" customWidth="1"/>
    <col min="14084" max="14084" width="7.875" style="97" customWidth="1"/>
    <col min="14085" max="14086" width="7.875" style="97" hidden="1" customWidth="1"/>
    <col min="14087" max="14334" width="7.875" style="97"/>
    <col min="14335" max="14335" width="35.75" style="97" customWidth="1"/>
    <col min="14336" max="14336" width="7.875" style="97" hidden="1" customWidth="1"/>
    <col min="14337" max="14338" width="12" style="97" customWidth="1"/>
    <col min="14339" max="14339" width="8" style="97" customWidth="1"/>
    <col min="14340" max="14340" width="7.875" style="97" customWidth="1"/>
    <col min="14341" max="14342" width="7.875" style="97" hidden="1" customWidth="1"/>
    <col min="14343" max="14590" width="7.875" style="97"/>
    <col min="14591" max="14591" width="35.75" style="97" customWidth="1"/>
    <col min="14592" max="14592" width="7.875" style="97" hidden="1" customWidth="1"/>
    <col min="14593" max="14594" width="12" style="97" customWidth="1"/>
    <col min="14595" max="14595" width="8" style="97" customWidth="1"/>
    <col min="14596" max="14596" width="7.875" style="97" customWidth="1"/>
    <col min="14597" max="14598" width="7.875" style="97" hidden="1" customWidth="1"/>
    <col min="14599" max="14846" width="7.875" style="97"/>
    <col min="14847" max="14847" width="35.75" style="97" customWidth="1"/>
    <col min="14848" max="14848" width="7.875" style="97" hidden="1" customWidth="1"/>
    <col min="14849" max="14850" width="12" style="97" customWidth="1"/>
    <col min="14851" max="14851" width="8" style="97" customWidth="1"/>
    <col min="14852" max="14852" width="7.875" style="97" customWidth="1"/>
    <col min="14853" max="14854" width="7.875" style="97" hidden="1" customWidth="1"/>
    <col min="14855" max="15102" width="7.875" style="97"/>
    <col min="15103" max="15103" width="35.75" style="97" customWidth="1"/>
    <col min="15104" max="15104" width="7.875" style="97" hidden="1" customWidth="1"/>
    <col min="15105" max="15106" width="12" style="97" customWidth="1"/>
    <col min="15107" max="15107" width="8" style="97" customWidth="1"/>
    <col min="15108" max="15108" width="7.875" style="97" customWidth="1"/>
    <col min="15109" max="15110" width="7.875" style="97" hidden="1" customWidth="1"/>
    <col min="15111" max="15358" width="7.875" style="97"/>
    <col min="15359" max="15359" width="35.75" style="97" customWidth="1"/>
    <col min="15360" max="15360" width="7.875" style="97" hidden="1" customWidth="1"/>
    <col min="15361" max="15362" width="12" style="97" customWidth="1"/>
    <col min="15363" max="15363" width="8" style="97" customWidth="1"/>
    <col min="15364" max="15364" width="7.875" style="97" customWidth="1"/>
    <col min="15365" max="15366" width="7.875" style="97" hidden="1" customWidth="1"/>
    <col min="15367" max="15614" width="7.875" style="97"/>
    <col min="15615" max="15615" width="35.75" style="97" customWidth="1"/>
    <col min="15616" max="15616" width="7.875" style="97" hidden="1" customWidth="1"/>
    <col min="15617" max="15618" width="12" style="97" customWidth="1"/>
    <col min="15619" max="15619" width="8" style="97" customWidth="1"/>
    <col min="15620" max="15620" width="7.875" style="97" customWidth="1"/>
    <col min="15621" max="15622" width="7.875" style="97" hidden="1" customWidth="1"/>
    <col min="15623" max="15870" width="7.875" style="97"/>
    <col min="15871" max="15871" width="35.75" style="97" customWidth="1"/>
    <col min="15872" max="15872" width="7.875" style="97" hidden="1" customWidth="1"/>
    <col min="15873" max="15874" width="12" style="97" customWidth="1"/>
    <col min="15875" max="15875" width="8" style="97" customWidth="1"/>
    <col min="15876" max="15876" width="7.875" style="97" customWidth="1"/>
    <col min="15877" max="15878" width="7.875" style="97" hidden="1" customWidth="1"/>
    <col min="15879" max="16126" width="7.875" style="97"/>
    <col min="16127" max="16127" width="35.75" style="97" customWidth="1"/>
    <col min="16128" max="16128" width="7.875" style="97" hidden="1" customWidth="1"/>
    <col min="16129" max="16130" width="12" style="97" customWidth="1"/>
    <col min="16131" max="16131" width="8" style="97" customWidth="1"/>
    <col min="16132" max="16132" width="7.875" style="97" customWidth="1"/>
    <col min="16133" max="16134" width="7.875" style="97" hidden="1" customWidth="1"/>
    <col min="16135" max="16384" width="7.875" style="97"/>
  </cols>
  <sheetData>
    <row r="1" spans="1:22" ht="27" customHeight="1">
      <c r="A1" s="98" t="s">
        <v>1438</v>
      </c>
      <c r="B1" s="99"/>
    </row>
    <row r="2" spans="1:22" ht="39.950000000000003" customHeight="1">
      <c r="A2" s="100" t="s">
        <v>1439</v>
      </c>
      <c r="B2" s="101"/>
    </row>
    <row r="3" spans="1:22" s="93" customFormat="1" ht="18.75" customHeight="1">
      <c r="A3" s="102"/>
      <c r="B3" s="103" t="s">
        <v>1122</v>
      </c>
    </row>
    <row r="4" spans="1:22" s="94" customFormat="1" ht="53.25" customHeight="1">
      <c r="A4" s="104" t="s">
        <v>1146</v>
      </c>
      <c r="B4" s="105" t="s">
        <v>1308</v>
      </c>
      <c r="C4" s="106"/>
    </row>
    <row r="5" spans="1:22" s="95" customFormat="1" ht="53.25" customHeight="1">
      <c r="A5" s="107" t="s">
        <v>1436</v>
      </c>
      <c r="B5" s="108"/>
      <c r="C5" s="109"/>
    </row>
    <row r="6" spans="1:22" s="93" customFormat="1" ht="53.25" customHeight="1">
      <c r="A6" s="110" t="s">
        <v>17</v>
      </c>
      <c r="B6" s="111"/>
      <c r="C6" s="112"/>
      <c r="E6" s="93">
        <v>988753</v>
      </c>
    </row>
    <row r="7" spans="1:22" s="24" customFormat="1" ht="39.75" customHeight="1">
      <c r="A7" s="339" t="s">
        <v>1437</v>
      </c>
      <c r="B7" s="339"/>
      <c r="C7" s="48"/>
      <c r="D7" s="113"/>
      <c r="F7" s="25"/>
      <c r="G7" s="25"/>
      <c r="H7" s="26"/>
      <c r="I7" s="27"/>
      <c r="J7" s="66"/>
      <c r="K7" s="66"/>
      <c r="L7" s="25"/>
      <c r="M7" s="25"/>
      <c r="N7" s="26"/>
      <c r="O7" s="27"/>
      <c r="P7" s="66"/>
      <c r="T7" s="67"/>
      <c r="U7" s="67"/>
      <c r="V7" s="68"/>
    </row>
    <row r="8" spans="1:22" s="96" customFormat="1" ht="53.25" customHeight="1">
      <c r="A8" s="97"/>
      <c r="B8" s="97"/>
      <c r="C8" s="114"/>
    </row>
  </sheetData>
  <mergeCells count="1">
    <mergeCell ref="A7:B7"/>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2" workbookViewId="0">
      <selection activeCell="A28" sqref="A28"/>
    </sheetView>
  </sheetViews>
  <sheetFormatPr defaultRowHeight="13.5"/>
  <sheetData>
    <row r="1" spans="1:10" ht="77.45" customHeight="1">
      <c r="A1" s="289" t="s">
        <v>1569</v>
      </c>
      <c r="B1" s="289"/>
      <c r="C1" s="289"/>
      <c r="D1" s="289"/>
      <c r="E1" s="289"/>
      <c r="F1" s="289"/>
      <c r="G1" s="289"/>
      <c r="H1" s="289"/>
      <c r="I1" s="289"/>
      <c r="J1" s="289"/>
    </row>
    <row r="2" spans="1:10" ht="20.25">
      <c r="A2" s="265" t="s">
        <v>1576</v>
      </c>
    </row>
    <row r="3" spans="1:10" ht="20.25">
      <c r="A3" s="266" t="s">
        <v>1555</v>
      </c>
      <c r="B3" s="266"/>
      <c r="C3" s="266"/>
      <c r="D3" s="266"/>
      <c r="E3" s="266"/>
      <c r="F3" s="266"/>
      <c r="G3" s="266"/>
    </row>
    <row r="4" spans="1:10" ht="20.25">
      <c r="A4" s="266" t="s">
        <v>1556</v>
      </c>
      <c r="B4" s="266"/>
      <c r="C4" s="266"/>
      <c r="D4" s="266"/>
      <c r="E4" s="266"/>
      <c r="F4" s="266"/>
    </row>
    <row r="5" spans="1:10" ht="20.25">
      <c r="A5" s="266" t="s">
        <v>1557</v>
      </c>
      <c r="B5" s="266"/>
      <c r="C5" s="266"/>
      <c r="D5" s="266"/>
      <c r="E5" s="266"/>
      <c r="F5" s="266"/>
    </row>
    <row r="6" spans="1:10" ht="20.25">
      <c r="A6" s="266" t="s">
        <v>1558</v>
      </c>
      <c r="B6" s="266"/>
      <c r="C6" s="266"/>
      <c r="D6" s="266"/>
      <c r="E6" s="266"/>
      <c r="F6" s="266"/>
    </row>
    <row r="7" spans="1:10" ht="20.25">
      <c r="A7" s="266" t="s">
        <v>1583</v>
      </c>
      <c r="B7" s="266"/>
      <c r="C7" s="266"/>
      <c r="D7" s="266"/>
      <c r="E7" s="266"/>
      <c r="F7" s="266"/>
    </row>
    <row r="8" spans="1:10" ht="20.25">
      <c r="A8" s="266" t="s">
        <v>1584</v>
      </c>
      <c r="B8" s="266"/>
      <c r="C8" s="266"/>
      <c r="D8" s="266"/>
      <c r="E8" s="266"/>
      <c r="F8" s="266"/>
      <c r="G8" s="266"/>
    </row>
    <row r="9" spans="1:10" ht="20.25">
      <c r="A9" s="266" t="s">
        <v>1585</v>
      </c>
      <c r="B9" s="266"/>
      <c r="C9" s="266"/>
      <c r="D9" s="266"/>
      <c r="E9" s="266"/>
      <c r="F9" s="266"/>
      <c r="G9" s="266"/>
    </row>
    <row r="10" spans="1:10" ht="20.25">
      <c r="A10" s="266" t="s">
        <v>1559</v>
      </c>
      <c r="B10" s="266"/>
      <c r="C10" s="266"/>
      <c r="D10" s="266"/>
      <c r="E10" s="266"/>
      <c r="F10" s="266"/>
      <c r="G10" s="266"/>
    </row>
    <row r="11" spans="1:10" ht="20.25">
      <c r="A11" s="266" t="s">
        <v>1568</v>
      </c>
      <c r="B11" s="266"/>
      <c r="C11" s="266"/>
      <c r="D11" s="266"/>
      <c r="E11" s="266"/>
      <c r="F11" s="266"/>
      <c r="G11" s="266"/>
    </row>
    <row r="12" spans="1:10" ht="20.25">
      <c r="A12" s="266" t="s">
        <v>1560</v>
      </c>
      <c r="B12" s="266"/>
      <c r="C12" s="266"/>
      <c r="D12" s="266"/>
      <c r="E12" s="266"/>
      <c r="F12" s="266"/>
      <c r="G12" s="266"/>
    </row>
    <row r="13" spans="1:10" ht="20.25">
      <c r="A13" s="266" t="s">
        <v>1586</v>
      </c>
      <c r="B13" s="266"/>
      <c r="C13" s="266"/>
      <c r="D13" s="266"/>
      <c r="E13" s="266"/>
      <c r="F13" s="266"/>
      <c r="G13" s="266"/>
    </row>
    <row r="14" spans="1:10" ht="20.25">
      <c r="A14" s="266" t="s">
        <v>1587</v>
      </c>
      <c r="B14" s="266"/>
      <c r="C14" s="266"/>
      <c r="D14" s="266"/>
      <c r="E14" s="266"/>
      <c r="F14" s="266"/>
      <c r="G14" s="266"/>
    </row>
    <row r="15" spans="1:10" ht="20.25">
      <c r="A15" s="266" t="s">
        <v>1561</v>
      </c>
      <c r="B15" s="266"/>
      <c r="C15" s="266"/>
      <c r="D15" s="266"/>
      <c r="E15" s="266"/>
      <c r="F15" s="266"/>
      <c r="G15" s="266"/>
      <c r="H15" s="266"/>
    </row>
    <row r="16" spans="1:10" ht="20.25">
      <c r="A16" s="266" t="s">
        <v>1562</v>
      </c>
      <c r="B16" s="266"/>
      <c r="C16" s="266"/>
      <c r="D16" s="266"/>
      <c r="E16" s="266"/>
      <c r="F16" s="266"/>
      <c r="G16" s="266"/>
      <c r="H16" s="266"/>
    </row>
    <row r="17" spans="1:8" ht="20.25">
      <c r="A17" s="266" t="s">
        <v>1563</v>
      </c>
      <c r="B17" s="266"/>
      <c r="C17" s="266"/>
      <c r="D17" s="266"/>
      <c r="E17" s="266"/>
      <c r="F17" s="266"/>
      <c r="G17" s="266"/>
      <c r="H17" s="266"/>
    </row>
    <row r="18" spans="1:8" ht="20.25">
      <c r="A18" s="266" t="s">
        <v>1564</v>
      </c>
      <c r="B18" s="266"/>
      <c r="C18" s="266"/>
      <c r="D18" s="266"/>
      <c r="E18" s="266"/>
      <c r="F18" s="266"/>
      <c r="G18" s="266"/>
      <c r="H18" s="266"/>
    </row>
    <row r="19" spans="1:8" ht="20.25">
      <c r="A19" s="266" t="s">
        <v>1565</v>
      </c>
      <c r="B19" s="266"/>
      <c r="C19" s="266"/>
      <c r="D19" s="266"/>
      <c r="E19" s="266"/>
      <c r="F19" s="266"/>
      <c r="G19" s="266"/>
      <c r="H19" s="266"/>
    </row>
    <row r="20" spans="1:8" ht="20.25">
      <c r="A20" s="266" t="s">
        <v>1566</v>
      </c>
      <c r="B20" s="266"/>
      <c r="C20" s="266"/>
      <c r="D20" s="266"/>
      <c r="E20" s="266"/>
      <c r="F20" s="266"/>
      <c r="G20" s="266"/>
      <c r="H20" s="266"/>
    </row>
    <row r="21" spans="1:8" ht="20.25">
      <c r="A21" s="266" t="s">
        <v>1567</v>
      </c>
      <c r="B21" s="266"/>
      <c r="C21" s="266"/>
      <c r="D21" s="266"/>
      <c r="E21" s="266"/>
      <c r="F21" s="266"/>
      <c r="G21" s="266"/>
      <c r="H21" s="266"/>
    </row>
    <row r="22" spans="1:8" ht="20.25">
      <c r="A22" s="266" t="s">
        <v>1574</v>
      </c>
      <c r="B22" s="266"/>
      <c r="C22" s="266"/>
      <c r="D22" s="266"/>
      <c r="E22" s="266"/>
      <c r="F22" s="266"/>
      <c r="G22" s="266"/>
      <c r="H22" s="266"/>
    </row>
    <row r="23" spans="1:8" ht="20.25">
      <c r="A23" s="265" t="s">
        <v>1577</v>
      </c>
    </row>
    <row r="24" spans="1:8" ht="20.25">
      <c r="A24" s="266" t="s">
        <v>1578</v>
      </c>
      <c r="B24" s="266"/>
      <c r="C24" s="266"/>
      <c r="D24" s="266"/>
      <c r="E24" s="266"/>
      <c r="F24" s="266"/>
      <c r="G24" s="266"/>
      <c r="H24" s="266"/>
    </row>
    <row r="25" spans="1:8" ht="20.25">
      <c r="A25" s="266" t="s">
        <v>1580</v>
      </c>
      <c r="B25" s="266"/>
      <c r="C25" s="266"/>
      <c r="D25" s="266"/>
      <c r="E25" s="266"/>
      <c r="F25" s="266"/>
      <c r="G25" s="266"/>
      <c r="H25" s="266"/>
    </row>
    <row r="26" spans="1:8" ht="20.25">
      <c r="A26" s="266" t="s">
        <v>1579</v>
      </c>
      <c r="B26" s="266"/>
      <c r="C26" s="266"/>
      <c r="D26" s="266"/>
      <c r="E26" s="266"/>
      <c r="F26" s="266"/>
      <c r="G26" s="266"/>
      <c r="H26" s="266"/>
    </row>
    <row r="27" spans="1:8" ht="20.25">
      <c r="A27" s="266" t="s">
        <v>1581</v>
      </c>
      <c r="B27" s="266"/>
      <c r="C27" s="266"/>
      <c r="D27" s="266"/>
      <c r="E27" s="266"/>
      <c r="F27" s="266"/>
      <c r="G27" s="266"/>
      <c r="H27" s="266"/>
    </row>
    <row r="28" spans="1:8" ht="20.25">
      <c r="A28" s="266" t="s">
        <v>1635</v>
      </c>
      <c r="B28" s="266"/>
      <c r="C28" s="266"/>
      <c r="D28" s="266"/>
      <c r="E28" s="266"/>
      <c r="F28" s="266"/>
      <c r="G28" s="266"/>
      <c r="H28" s="266"/>
    </row>
    <row r="29" spans="1:8" ht="27" customHeight="1">
      <c r="A29" s="266" t="s">
        <v>1582</v>
      </c>
      <c r="B29" s="266"/>
      <c r="C29" s="266"/>
      <c r="D29" s="266"/>
      <c r="E29" s="266"/>
      <c r="F29" s="266"/>
      <c r="G29" s="266"/>
      <c r="H29" s="266"/>
    </row>
    <row r="30" spans="1:8" ht="20.25">
      <c r="A30" s="265" t="s">
        <v>1596</v>
      </c>
    </row>
    <row r="31" spans="1:8" ht="20.25">
      <c r="A31" s="266" t="s">
        <v>1631</v>
      </c>
      <c r="B31" s="266"/>
      <c r="C31" s="266"/>
      <c r="D31" s="266"/>
      <c r="E31" s="266"/>
      <c r="F31" s="266"/>
      <c r="G31" s="266"/>
    </row>
    <row r="32" spans="1:8" ht="20.25">
      <c r="A32" s="266" t="s">
        <v>1633</v>
      </c>
      <c r="B32" s="266"/>
      <c r="C32" s="266"/>
      <c r="D32" s="266"/>
      <c r="E32" s="266"/>
      <c r="F32" s="266"/>
    </row>
  </sheetData>
  <mergeCells count="1">
    <mergeCell ref="A1:J1"/>
  </mergeCells>
  <phoneticPr fontId="5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38"/>
  <sheetViews>
    <sheetView workbookViewId="0">
      <selection activeCell="D45" sqref="D45"/>
    </sheetView>
  </sheetViews>
  <sheetFormatPr defaultColWidth="9" defaultRowHeight="15.75"/>
  <cols>
    <col min="1" max="1" width="17.125" style="74" customWidth="1"/>
    <col min="2" max="2" width="36.875" style="74" customWidth="1"/>
    <col min="3" max="3" width="17.25" style="75" customWidth="1"/>
    <col min="4" max="16384" width="9" style="74"/>
  </cols>
  <sheetData>
    <row r="1" spans="1:5" ht="22.5" customHeight="1">
      <c r="A1" s="69" t="s">
        <v>1440</v>
      </c>
    </row>
    <row r="2" spans="1:5" ht="24.75" customHeight="1">
      <c r="A2" s="296" t="s">
        <v>1441</v>
      </c>
      <c r="B2" s="297"/>
      <c r="C2" s="297"/>
    </row>
    <row r="3" spans="1:5" s="69" customFormat="1" ht="24" customHeight="1">
      <c r="C3" s="76" t="s">
        <v>20</v>
      </c>
    </row>
    <row r="4" spans="1:5" s="70" customFormat="1" ht="33" customHeight="1">
      <c r="A4" s="77" t="s">
        <v>71</v>
      </c>
      <c r="B4" s="77" t="s">
        <v>72</v>
      </c>
      <c r="C4" s="78" t="s">
        <v>4</v>
      </c>
    </row>
    <row r="5" spans="1:5" s="71" customFormat="1" ht="25.15" customHeight="1">
      <c r="A5" s="79">
        <v>102</v>
      </c>
      <c r="B5" s="35" t="s">
        <v>1442</v>
      </c>
      <c r="C5" s="80">
        <f>C6+C11+C16+C20+C27+C31+C23</f>
        <v>2356460</v>
      </c>
    </row>
    <row r="6" spans="1:5" s="71" customFormat="1" ht="25.15" customHeight="1">
      <c r="A6" s="81" t="s">
        <v>1443</v>
      </c>
      <c r="B6" s="40" t="s">
        <v>1444</v>
      </c>
      <c r="C6" s="82">
        <f>C7+C8+C9+C10</f>
        <v>1661631</v>
      </c>
    </row>
    <row r="7" spans="1:5" s="72" customFormat="1" ht="25.15" customHeight="1">
      <c r="A7" s="81" t="s">
        <v>1445</v>
      </c>
      <c r="B7" s="40" t="s">
        <v>1446</v>
      </c>
      <c r="C7" s="82">
        <v>796454</v>
      </c>
      <c r="E7" s="83"/>
    </row>
    <row r="8" spans="1:5" s="69" customFormat="1" ht="25.15" customHeight="1">
      <c r="A8" s="81" t="s">
        <v>1447</v>
      </c>
      <c r="B8" s="84" t="s">
        <v>1448</v>
      </c>
      <c r="C8" s="82">
        <v>856699</v>
      </c>
    </row>
    <row r="9" spans="1:5" s="70" customFormat="1" ht="25.15" customHeight="1">
      <c r="A9" s="81" t="s">
        <v>1449</v>
      </c>
      <c r="B9" s="40" t="s">
        <v>1450</v>
      </c>
      <c r="C9" s="82">
        <v>695</v>
      </c>
    </row>
    <row r="10" spans="1:5" s="69" customFormat="1" ht="25.15" customHeight="1">
      <c r="A10" s="81" t="s">
        <v>1451</v>
      </c>
      <c r="B10" s="40" t="s">
        <v>1452</v>
      </c>
      <c r="C10" s="82">
        <v>7783</v>
      </c>
      <c r="E10" s="85"/>
    </row>
    <row r="11" spans="1:5" s="69" customFormat="1" ht="25.15" customHeight="1">
      <c r="A11" s="81" t="s">
        <v>1453</v>
      </c>
      <c r="B11" s="40" t="s">
        <v>1454</v>
      </c>
      <c r="C11" s="82">
        <f>C12+C13+C14+C15</f>
        <v>62232</v>
      </c>
    </row>
    <row r="12" spans="1:5" s="70" customFormat="1" ht="25.15" customHeight="1">
      <c r="A12" s="81" t="s">
        <v>1445</v>
      </c>
      <c r="B12" s="40" t="s">
        <v>1446</v>
      </c>
      <c r="C12" s="82">
        <v>56418</v>
      </c>
    </row>
    <row r="13" spans="1:5" s="69" customFormat="1" ht="25.15" customHeight="1">
      <c r="A13" s="81" t="s">
        <v>1447</v>
      </c>
      <c r="B13" s="40" t="s">
        <v>1455</v>
      </c>
      <c r="C13" s="82">
        <v>2320</v>
      </c>
      <c r="E13" s="85"/>
    </row>
    <row r="14" spans="1:5" s="69" customFormat="1" ht="25.15" customHeight="1">
      <c r="A14" s="81" t="s">
        <v>1449</v>
      </c>
      <c r="B14" s="40" t="s">
        <v>1450</v>
      </c>
      <c r="C14" s="82">
        <v>3421</v>
      </c>
    </row>
    <row r="15" spans="1:5" s="70" customFormat="1" ht="25.15" customHeight="1">
      <c r="A15" s="81" t="s">
        <v>1451</v>
      </c>
      <c r="B15" s="40" t="s">
        <v>1452</v>
      </c>
      <c r="C15" s="82">
        <v>73</v>
      </c>
    </row>
    <row r="16" spans="1:5" s="69" customFormat="1" ht="25.15" customHeight="1">
      <c r="A16" s="81" t="s">
        <v>1456</v>
      </c>
      <c r="B16" s="40" t="s">
        <v>1457</v>
      </c>
      <c r="C16" s="82">
        <f>C17+C18+C19</f>
        <v>326389</v>
      </c>
      <c r="E16" s="85"/>
    </row>
    <row r="17" spans="1:5" s="69" customFormat="1" ht="25.15" customHeight="1">
      <c r="A17" s="81" t="s">
        <v>1458</v>
      </c>
      <c r="B17" s="40" t="s">
        <v>1446</v>
      </c>
      <c r="C17" s="82">
        <v>316209</v>
      </c>
    </row>
    <row r="18" spans="1:5" s="70" customFormat="1" ht="25.15" customHeight="1">
      <c r="A18" s="81" t="s">
        <v>1459</v>
      </c>
      <c r="B18" s="40" t="s">
        <v>1450</v>
      </c>
      <c r="C18" s="82">
        <v>9900</v>
      </c>
    </row>
    <row r="19" spans="1:5" s="69" customFormat="1" ht="25.15" customHeight="1">
      <c r="A19" s="81" t="s">
        <v>1460</v>
      </c>
      <c r="B19" s="40" t="s">
        <v>1452</v>
      </c>
      <c r="C19" s="82">
        <v>280</v>
      </c>
      <c r="E19" s="85"/>
    </row>
    <row r="20" spans="1:5" s="69" customFormat="1" ht="25.15" customHeight="1">
      <c r="A20" s="81" t="s">
        <v>1461</v>
      </c>
      <c r="B20" s="40" t="s">
        <v>1462</v>
      </c>
      <c r="C20" s="82">
        <f>C21+C22</f>
        <v>65401</v>
      </c>
    </row>
    <row r="21" spans="1:5" s="70" customFormat="1" ht="25.15" customHeight="1">
      <c r="A21" s="81" t="s">
        <v>1463</v>
      </c>
      <c r="B21" s="40" t="s">
        <v>1446</v>
      </c>
      <c r="C21" s="82">
        <v>65292</v>
      </c>
    </row>
    <row r="22" spans="1:5" s="70" customFormat="1" ht="25.15" customHeight="1">
      <c r="A22" s="81" t="s">
        <v>1464</v>
      </c>
      <c r="B22" s="40" t="s">
        <v>1450</v>
      </c>
      <c r="C22" s="82">
        <v>109</v>
      </c>
    </row>
    <row r="23" spans="1:5" ht="25.15" customHeight="1">
      <c r="A23" s="81" t="s">
        <v>1465</v>
      </c>
      <c r="B23" s="40" t="s">
        <v>1466</v>
      </c>
      <c r="C23" s="82">
        <f>C24+C25+C26</f>
        <v>14356</v>
      </c>
    </row>
    <row r="24" spans="1:5" ht="25.15" customHeight="1">
      <c r="A24" s="81" t="s">
        <v>1467</v>
      </c>
      <c r="B24" s="40" t="s">
        <v>1446</v>
      </c>
      <c r="C24" s="82">
        <v>14114</v>
      </c>
    </row>
    <row r="25" spans="1:5" ht="25.15" customHeight="1">
      <c r="A25" s="81" t="s">
        <v>1468</v>
      </c>
      <c r="B25" s="40" t="s">
        <v>1450</v>
      </c>
      <c r="C25" s="82">
        <v>234</v>
      </c>
    </row>
    <row r="26" spans="1:5" ht="25.15" customHeight="1">
      <c r="A26" s="81" t="s">
        <v>1469</v>
      </c>
      <c r="B26" s="40" t="s">
        <v>1452</v>
      </c>
      <c r="C26" s="82">
        <v>8</v>
      </c>
    </row>
    <row r="27" spans="1:5" ht="25.15" customHeight="1">
      <c r="A27" s="81" t="s">
        <v>1470</v>
      </c>
      <c r="B27" s="86" t="s">
        <v>1471</v>
      </c>
      <c r="C27" s="82">
        <f>C28+C29+C30</f>
        <v>175420</v>
      </c>
    </row>
    <row r="28" spans="1:5" ht="25.15" customHeight="1">
      <c r="A28" s="81" t="s">
        <v>1472</v>
      </c>
      <c r="B28" s="86" t="s">
        <v>1446</v>
      </c>
      <c r="C28" s="82">
        <v>93880</v>
      </c>
    </row>
    <row r="29" spans="1:5" ht="25.15" customHeight="1">
      <c r="A29" s="81" t="s">
        <v>1473</v>
      </c>
      <c r="B29" s="86" t="s">
        <v>1448</v>
      </c>
      <c r="C29" s="82">
        <v>81495</v>
      </c>
    </row>
    <row r="30" spans="1:5" ht="25.15" customHeight="1">
      <c r="A30" s="81" t="s">
        <v>1474</v>
      </c>
      <c r="B30" s="86" t="s">
        <v>1450</v>
      </c>
      <c r="C30" s="82">
        <v>45</v>
      </c>
    </row>
    <row r="31" spans="1:5" ht="25.15" customHeight="1">
      <c r="A31" s="81" t="s">
        <v>1475</v>
      </c>
      <c r="B31" s="40" t="s">
        <v>1476</v>
      </c>
      <c r="C31" s="82">
        <f>C32+C33+C34</f>
        <v>51031</v>
      </c>
    </row>
    <row r="32" spans="1:5" ht="25.15" customHeight="1">
      <c r="A32" s="81" t="s">
        <v>1477</v>
      </c>
      <c r="B32" s="40" t="s">
        <v>1478</v>
      </c>
      <c r="C32" s="82">
        <v>13245</v>
      </c>
    </row>
    <row r="33" spans="1:3" ht="25.15" customHeight="1">
      <c r="A33" s="81" t="s">
        <v>1479</v>
      </c>
      <c r="B33" s="40" t="s">
        <v>1448</v>
      </c>
      <c r="C33" s="82">
        <v>36486</v>
      </c>
    </row>
    <row r="34" spans="1:3" ht="25.15" customHeight="1">
      <c r="A34" s="81" t="s">
        <v>1480</v>
      </c>
      <c r="B34" s="40" t="s">
        <v>1450</v>
      </c>
      <c r="C34" s="82">
        <v>1300</v>
      </c>
    </row>
    <row r="35" spans="1:3" s="73" customFormat="1" ht="28.15" customHeight="1">
      <c r="A35" s="87">
        <v>110</v>
      </c>
      <c r="B35" s="88" t="s">
        <v>1481</v>
      </c>
      <c r="C35" s="89">
        <f>C36</f>
        <v>1176436</v>
      </c>
    </row>
    <row r="36" spans="1:3" ht="28.15" customHeight="1">
      <c r="A36" s="90">
        <v>11008</v>
      </c>
      <c r="B36" s="91" t="s">
        <v>1482</v>
      </c>
      <c r="C36" s="92">
        <f>C37</f>
        <v>1176436</v>
      </c>
    </row>
    <row r="37" spans="1:3" ht="28.15" customHeight="1">
      <c r="A37" s="90">
        <v>1100803</v>
      </c>
      <c r="B37" s="91" t="s">
        <v>1483</v>
      </c>
      <c r="C37" s="92">
        <v>1176436</v>
      </c>
    </row>
    <row r="38" spans="1:3" ht="28.15" customHeight="1"/>
  </sheetData>
  <mergeCells count="1">
    <mergeCell ref="A2:C2"/>
  </mergeCells>
  <phoneticPr fontId="50" type="noConversion"/>
  <printOptions horizontalCentered="1"/>
  <pageMargins left="0.90486111111111101" right="0.74791666666666701" top="0.98402777777777795" bottom="0.98402777777777795" header="0.51180555555555596" footer="0.51180555555555596"/>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Z38"/>
  <sheetViews>
    <sheetView workbookViewId="0">
      <selection activeCell="AF14" sqref="AF14"/>
    </sheetView>
  </sheetViews>
  <sheetFormatPr defaultColWidth="7" defaultRowHeight="15"/>
  <cols>
    <col min="1" max="1" width="15.625" style="22" customWidth="1"/>
    <col min="2" max="2" width="46.625" style="18" customWidth="1"/>
    <col min="3" max="3" width="13" style="23" customWidth="1"/>
    <col min="4" max="4" width="10.375" style="18" hidden="1" customWidth="1"/>
    <col min="5" max="5" width="9.625" style="24" hidden="1" customWidth="1"/>
    <col min="6" max="6" width="8.125" style="24" hidden="1" customWidth="1"/>
    <col min="7" max="7" width="9.625" style="25" hidden="1" customWidth="1"/>
    <col min="8" max="8" width="17.5" style="25" hidden="1" customWidth="1"/>
    <col min="9" max="9" width="12.5" style="26" hidden="1" customWidth="1"/>
    <col min="10" max="10" width="7" style="27" hidden="1" customWidth="1"/>
    <col min="11" max="12" width="7" style="24" hidden="1" customWidth="1"/>
    <col min="13" max="13" width="13.875" style="24" hidden="1" customWidth="1"/>
    <col min="14" max="14" width="7.875" style="24" hidden="1" customWidth="1"/>
    <col min="15" max="15" width="9.5" style="24" hidden="1" customWidth="1"/>
    <col min="16" max="16" width="6.875" style="24" hidden="1" customWidth="1"/>
    <col min="17" max="17" width="9" style="24" hidden="1" customWidth="1"/>
    <col min="18" max="18" width="5.875" style="24" hidden="1" customWidth="1"/>
    <col min="19" max="19" width="5.25" style="24" hidden="1" customWidth="1"/>
    <col min="20" max="20" width="6.5" style="24" hidden="1" customWidth="1"/>
    <col min="21" max="22" width="7" style="24" hidden="1" customWidth="1"/>
    <col min="23" max="23" width="10.625" style="24" hidden="1" customWidth="1"/>
    <col min="24" max="24" width="10.5" style="24" hidden="1" customWidth="1"/>
    <col min="25" max="25" width="7" style="24" hidden="1" customWidth="1"/>
    <col min="26" max="26" width="12.625" style="24" customWidth="1"/>
    <col min="27" max="16384" width="7" style="24"/>
  </cols>
  <sheetData>
    <row r="1" spans="1:25" ht="21.75" customHeight="1">
      <c r="A1" s="28" t="s">
        <v>1484</v>
      </c>
    </row>
    <row r="2" spans="1:25" ht="24">
      <c r="A2" s="291" t="s">
        <v>1485</v>
      </c>
      <c r="B2" s="293"/>
      <c r="C2" s="292"/>
      <c r="G2" s="24"/>
      <c r="H2" s="24"/>
      <c r="I2" s="24"/>
    </row>
    <row r="3" spans="1:25" s="18" customFormat="1" ht="21" customHeight="1">
      <c r="A3" s="22"/>
      <c r="C3" s="29" t="s">
        <v>20</v>
      </c>
      <c r="E3" s="18">
        <v>12.11</v>
      </c>
      <c r="G3" s="18">
        <v>12.22</v>
      </c>
      <c r="J3" s="23"/>
      <c r="M3" s="18">
        <v>1.2</v>
      </c>
    </row>
    <row r="4" spans="1:25" s="18" customFormat="1" ht="25.15" customHeight="1">
      <c r="A4" s="30" t="s">
        <v>71</v>
      </c>
      <c r="B4" s="31" t="s">
        <v>72</v>
      </c>
      <c r="C4" s="32" t="s">
        <v>4</v>
      </c>
      <c r="G4" s="33" t="s">
        <v>21</v>
      </c>
      <c r="H4" s="33" t="s">
        <v>22</v>
      </c>
      <c r="I4" s="33" t="s">
        <v>23</v>
      </c>
      <c r="J4" s="23"/>
      <c r="M4" s="33" t="s">
        <v>21</v>
      </c>
      <c r="N4" s="49" t="s">
        <v>22</v>
      </c>
      <c r="O4" s="33" t="s">
        <v>23</v>
      </c>
    </row>
    <row r="5" spans="1:25" s="19" customFormat="1" ht="25.15" customHeight="1">
      <c r="A5" s="34">
        <v>209</v>
      </c>
      <c r="B5" s="35" t="s">
        <v>1486</v>
      </c>
      <c r="C5" s="36">
        <f>C6+C11+C16+C20+C25+C28+C30</f>
        <v>2392193</v>
      </c>
      <c r="D5" s="37">
        <v>105429</v>
      </c>
      <c r="E5" s="37">
        <v>595734.14</v>
      </c>
      <c r="F5" s="19">
        <f>104401+13602</f>
        <v>118003</v>
      </c>
      <c r="G5" s="38" t="s">
        <v>25</v>
      </c>
      <c r="H5" s="38" t="s">
        <v>1487</v>
      </c>
      <c r="I5" s="50">
        <v>596221.15</v>
      </c>
      <c r="J5" s="51">
        <f t="shared" ref="J5:J14" si="0">G5-A5</f>
        <v>-8</v>
      </c>
      <c r="K5" s="37">
        <f t="shared" ref="K5:K14" si="1">I5-C5</f>
        <v>-1795971.85</v>
      </c>
      <c r="L5" s="37">
        <v>75943</v>
      </c>
      <c r="M5" s="38" t="s">
        <v>25</v>
      </c>
      <c r="N5" s="38" t="s">
        <v>1487</v>
      </c>
      <c r="O5" s="50">
        <v>643048.94999999995</v>
      </c>
      <c r="P5" s="51">
        <f t="shared" ref="P5:P14" si="2">M5-A5</f>
        <v>-8</v>
      </c>
      <c r="Q5" s="37">
        <f t="shared" ref="Q5:Q14" si="3">O5-C5</f>
        <v>-1749144.05</v>
      </c>
      <c r="S5" s="19">
        <v>717759</v>
      </c>
      <c r="U5" s="57" t="s">
        <v>25</v>
      </c>
      <c r="V5" s="57" t="s">
        <v>1487</v>
      </c>
      <c r="W5" s="58">
        <v>659380.53</v>
      </c>
      <c r="X5" s="19">
        <f t="shared" ref="X5:X14" si="4">C5-W5</f>
        <v>1732812.47</v>
      </c>
      <c r="Y5" s="19">
        <f t="shared" ref="Y5:Y14" si="5">U5-A5</f>
        <v>-8</v>
      </c>
    </row>
    <row r="6" spans="1:25" s="20" customFormat="1" ht="25.15" customHeight="1">
      <c r="A6" s="39" t="s">
        <v>1488</v>
      </c>
      <c r="B6" s="40" t="s">
        <v>1489</v>
      </c>
      <c r="C6" s="41">
        <f>C7+C9+C10</f>
        <v>1658530</v>
      </c>
      <c r="D6" s="42"/>
      <c r="E6" s="42">
        <v>7616.62</v>
      </c>
      <c r="G6" s="43" t="s">
        <v>28</v>
      </c>
      <c r="H6" s="43" t="s">
        <v>29</v>
      </c>
      <c r="I6" s="52">
        <v>7616.62</v>
      </c>
      <c r="J6" s="53">
        <f t="shared" si="0"/>
        <v>-800</v>
      </c>
      <c r="K6" s="42">
        <f t="shared" si="1"/>
        <v>-1650913.38</v>
      </c>
      <c r="L6" s="42"/>
      <c r="M6" s="43" t="s">
        <v>28</v>
      </c>
      <c r="N6" s="43" t="s">
        <v>29</v>
      </c>
      <c r="O6" s="52">
        <v>7749.58</v>
      </c>
      <c r="P6" s="53">
        <f t="shared" si="2"/>
        <v>-800</v>
      </c>
      <c r="Q6" s="42">
        <f t="shared" si="3"/>
        <v>-1650780.42</v>
      </c>
      <c r="U6" s="59" t="s">
        <v>28</v>
      </c>
      <c r="V6" s="59" t="s">
        <v>29</v>
      </c>
      <c r="W6" s="60">
        <v>8475.4699999999993</v>
      </c>
      <c r="X6" s="20">
        <f t="shared" si="4"/>
        <v>1650054.53</v>
      </c>
      <c r="Y6" s="20">
        <f t="shared" si="5"/>
        <v>-800</v>
      </c>
    </row>
    <row r="7" spans="1:25" s="21" customFormat="1" ht="25.15" customHeight="1">
      <c r="A7" s="39" t="s">
        <v>1490</v>
      </c>
      <c r="B7" s="40" t="s">
        <v>1491</v>
      </c>
      <c r="C7" s="41">
        <v>1601811</v>
      </c>
      <c r="D7" s="44"/>
      <c r="E7" s="44">
        <v>3922.87</v>
      </c>
      <c r="G7" s="45" t="s">
        <v>31</v>
      </c>
      <c r="H7" s="45" t="s">
        <v>32</v>
      </c>
      <c r="I7" s="54">
        <v>3922.87</v>
      </c>
      <c r="J7" s="55">
        <f t="shared" si="0"/>
        <v>-80000</v>
      </c>
      <c r="K7" s="44">
        <f t="shared" si="1"/>
        <v>-1597888.13</v>
      </c>
      <c r="L7" s="44">
        <v>750</v>
      </c>
      <c r="M7" s="45" t="s">
        <v>31</v>
      </c>
      <c r="N7" s="45" t="s">
        <v>32</v>
      </c>
      <c r="O7" s="54">
        <v>4041.81</v>
      </c>
      <c r="P7" s="55">
        <f t="shared" si="2"/>
        <v>-80000</v>
      </c>
      <c r="Q7" s="44">
        <f t="shared" si="3"/>
        <v>-1597769.19</v>
      </c>
      <c r="U7" s="61" t="s">
        <v>31</v>
      </c>
      <c r="V7" s="61" t="s">
        <v>32</v>
      </c>
      <c r="W7" s="62">
        <v>4680.9399999999996</v>
      </c>
      <c r="X7" s="21">
        <f t="shared" si="4"/>
        <v>1597130.06</v>
      </c>
      <c r="Y7" s="21">
        <f t="shared" si="5"/>
        <v>-80000</v>
      </c>
    </row>
    <row r="8" spans="1:25" s="18" customFormat="1" ht="25.15" customHeight="1">
      <c r="A8" s="39" t="s">
        <v>1492</v>
      </c>
      <c r="B8" s="40" t="s">
        <v>1493</v>
      </c>
      <c r="C8" s="41"/>
      <c r="D8" s="46"/>
      <c r="E8" s="46">
        <v>135.6</v>
      </c>
      <c r="G8" s="47" t="s">
        <v>60</v>
      </c>
      <c r="H8" s="47" t="s">
        <v>61</v>
      </c>
      <c r="I8" s="56">
        <v>135.6</v>
      </c>
      <c r="J8" s="23">
        <f t="shared" si="0"/>
        <v>-79903</v>
      </c>
      <c r="K8" s="48">
        <f t="shared" si="1"/>
        <v>135.6</v>
      </c>
      <c r="L8" s="48"/>
      <c r="M8" s="47" t="s">
        <v>60</v>
      </c>
      <c r="N8" s="47" t="s">
        <v>61</v>
      </c>
      <c r="O8" s="56">
        <v>135.6</v>
      </c>
      <c r="P8" s="23">
        <f t="shared" si="2"/>
        <v>-79903</v>
      </c>
      <c r="Q8" s="48">
        <f t="shared" si="3"/>
        <v>135.6</v>
      </c>
      <c r="U8" s="63" t="s">
        <v>60</v>
      </c>
      <c r="V8" s="63" t="s">
        <v>61</v>
      </c>
      <c r="W8" s="64">
        <v>135.6</v>
      </c>
      <c r="X8" s="18">
        <f t="shared" si="4"/>
        <v>-135.6</v>
      </c>
      <c r="Y8" s="18">
        <f t="shared" si="5"/>
        <v>-79903</v>
      </c>
    </row>
    <row r="9" spans="1:25" s="18" customFormat="1" ht="25.15" customHeight="1">
      <c r="A9" s="39" t="s">
        <v>1494</v>
      </c>
      <c r="B9" s="40" t="s">
        <v>1495</v>
      </c>
      <c r="C9" s="41">
        <v>51095</v>
      </c>
      <c r="D9" s="48"/>
      <c r="E9" s="48">
        <v>7616.62</v>
      </c>
      <c r="G9" s="47" t="s">
        <v>28</v>
      </c>
      <c r="H9" s="47" t="s">
        <v>29</v>
      </c>
      <c r="I9" s="56">
        <v>7616.62</v>
      </c>
      <c r="J9" s="23">
        <f t="shared" ref="J9:J11" si="6">G9-A9</f>
        <v>-2070002</v>
      </c>
      <c r="K9" s="48">
        <f t="shared" ref="K9:K11" si="7">I9-C9</f>
        <v>-43478.38</v>
      </c>
      <c r="L9" s="48"/>
      <c r="M9" s="47" t="s">
        <v>28</v>
      </c>
      <c r="N9" s="47" t="s">
        <v>29</v>
      </c>
      <c r="O9" s="56">
        <v>7749.58</v>
      </c>
      <c r="P9" s="23">
        <f t="shared" ref="P9:P11" si="8">M9-A9</f>
        <v>-2070002</v>
      </c>
      <c r="Q9" s="48">
        <f t="shared" ref="Q9:Q11" si="9">O9-C9</f>
        <v>-43345.42</v>
      </c>
      <c r="U9" s="63" t="s">
        <v>28</v>
      </c>
      <c r="V9" s="63" t="s">
        <v>29</v>
      </c>
      <c r="W9" s="64">
        <v>8475.4699999999993</v>
      </c>
      <c r="X9" s="18">
        <f t="shared" ref="X9:X11" si="10">C9-W9</f>
        <v>42619.53</v>
      </c>
      <c r="Y9" s="18">
        <f t="shared" ref="Y9:Y11" si="11">U9-A9</f>
        <v>-2070002</v>
      </c>
    </row>
    <row r="10" spans="1:25" s="18" customFormat="1" ht="25.15" customHeight="1">
      <c r="A10" s="39" t="s">
        <v>1496</v>
      </c>
      <c r="B10" s="40" t="s">
        <v>1497</v>
      </c>
      <c r="C10" s="41">
        <v>5624</v>
      </c>
      <c r="D10" s="48"/>
      <c r="E10" s="48">
        <v>3922.87</v>
      </c>
      <c r="G10" s="47" t="s">
        <v>31</v>
      </c>
      <c r="H10" s="47" t="s">
        <v>32</v>
      </c>
      <c r="I10" s="56">
        <v>3922.87</v>
      </c>
      <c r="J10" s="23">
        <f t="shared" si="6"/>
        <v>-80098</v>
      </c>
      <c r="K10" s="48">
        <f t="shared" si="7"/>
        <v>-1701.13</v>
      </c>
      <c r="L10" s="48">
        <v>750</v>
      </c>
      <c r="M10" s="47" t="s">
        <v>31</v>
      </c>
      <c r="N10" s="47" t="s">
        <v>32</v>
      </c>
      <c r="O10" s="56">
        <v>4041.81</v>
      </c>
      <c r="P10" s="23">
        <f t="shared" si="8"/>
        <v>-80098</v>
      </c>
      <c r="Q10" s="48">
        <f t="shared" si="9"/>
        <v>-1582.19</v>
      </c>
      <c r="U10" s="63" t="s">
        <v>31</v>
      </c>
      <c r="V10" s="63" t="s">
        <v>32</v>
      </c>
      <c r="W10" s="64">
        <v>4680.9399999999996</v>
      </c>
      <c r="X10" s="18">
        <f t="shared" si="10"/>
        <v>943.0600000000004</v>
      </c>
      <c r="Y10" s="18">
        <f t="shared" si="11"/>
        <v>-80098</v>
      </c>
    </row>
    <row r="11" spans="1:25" s="18" customFormat="1" ht="25.15" customHeight="1">
      <c r="A11" s="39" t="s">
        <v>1498</v>
      </c>
      <c r="B11" s="40" t="s">
        <v>1499</v>
      </c>
      <c r="C11" s="41">
        <f>C12+C13+C14+C15</f>
        <v>138313</v>
      </c>
      <c r="D11" s="46"/>
      <c r="E11" s="46">
        <v>135.6</v>
      </c>
      <c r="G11" s="47" t="s">
        <v>60</v>
      </c>
      <c r="H11" s="47" t="s">
        <v>61</v>
      </c>
      <c r="I11" s="56">
        <v>135.6</v>
      </c>
      <c r="J11" s="23">
        <f t="shared" si="6"/>
        <v>1989297</v>
      </c>
      <c r="K11" s="48">
        <f t="shared" si="7"/>
        <v>-138177.4</v>
      </c>
      <c r="L11" s="48"/>
      <c r="M11" s="47" t="s">
        <v>60</v>
      </c>
      <c r="N11" s="47" t="s">
        <v>61</v>
      </c>
      <c r="O11" s="56">
        <v>135.6</v>
      </c>
      <c r="P11" s="23">
        <f t="shared" si="8"/>
        <v>1989297</v>
      </c>
      <c r="Q11" s="48">
        <f t="shared" si="9"/>
        <v>-138177.4</v>
      </c>
      <c r="U11" s="63" t="s">
        <v>60</v>
      </c>
      <c r="V11" s="63" t="s">
        <v>61</v>
      </c>
      <c r="W11" s="64">
        <v>135.6</v>
      </c>
      <c r="X11" s="18">
        <f t="shared" si="10"/>
        <v>138177.4</v>
      </c>
      <c r="Y11" s="18">
        <f t="shared" si="11"/>
        <v>1989297</v>
      </c>
    </row>
    <row r="12" spans="1:25" s="18" customFormat="1" ht="25.15" customHeight="1">
      <c r="A12" s="39" t="s">
        <v>1500</v>
      </c>
      <c r="B12" s="40" t="s">
        <v>1501</v>
      </c>
      <c r="C12" s="41">
        <v>34593</v>
      </c>
      <c r="D12" s="48"/>
      <c r="E12" s="48">
        <v>7616.62</v>
      </c>
      <c r="G12" s="47" t="s">
        <v>28</v>
      </c>
      <c r="H12" s="47" t="s">
        <v>29</v>
      </c>
      <c r="I12" s="56">
        <v>7616.62</v>
      </c>
      <c r="J12" s="23">
        <f t="shared" si="0"/>
        <v>-2070100</v>
      </c>
      <c r="K12" s="48">
        <f t="shared" si="1"/>
        <v>-26976.38</v>
      </c>
      <c r="L12" s="48"/>
      <c r="M12" s="47" t="s">
        <v>28</v>
      </c>
      <c r="N12" s="47" t="s">
        <v>29</v>
      </c>
      <c r="O12" s="56">
        <v>7749.58</v>
      </c>
      <c r="P12" s="23">
        <f t="shared" si="2"/>
        <v>-2070100</v>
      </c>
      <c r="Q12" s="48">
        <f t="shared" si="3"/>
        <v>-26843.42</v>
      </c>
      <c r="U12" s="63" t="s">
        <v>28</v>
      </c>
      <c r="V12" s="63" t="s">
        <v>29</v>
      </c>
      <c r="W12" s="64">
        <v>8475.4699999999993</v>
      </c>
      <c r="X12" s="18">
        <f t="shared" si="4"/>
        <v>26117.53</v>
      </c>
      <c r="Y12" s="18">
        <f t="shared" si="5"/>
        <v>-2070100</v>
      </c>
    </row>
    <row r="13" spans="1:25" s="18" customFormat="1" ht="25.15" customHeight="1">
      <c r="A13" s="39" t="s">
        <v>1502</v>
      </c>
      <c r="B13" s="40" t="s">
        <v>1503</v>
      </c>
      <c r="C13" s="41">
        <v>14884</v>
      </c>
      <c r="D13" s="48"/>
      <c r="E13" s="48">
        <v>3922.87</v>
      </c>
      <c r="G13" s="47" t="s">
        <v>31</v>
      </c>
      <c r="H13" s="47" t="s">
        <v>32</v>
      </c>
      <c r="I13" s="56">
        <v>3922.87</v>
      </c>
      <c r="J13" s="23">
        <f t="shared" si="0"/>
        <v>-80101</v>
      </c>
      <c r="K13" s="48">
        <f t="shared" si="1"/>
        <v>-10961.130000000001</v>
      </c>
      <c r="L13" s="48">
        <v>750</v>
      </c>
      <c r="M13" s="47" t="s">
        <v>31</v>
      </c>
      <c r="N13" s="47" t="s">
        <v>32</v>
      </c>
      <c r="O13" s="56">
        <v>4041.81</v>
      </c>
      <c r="P13" s="23">
        <f t="shared" si="2"/>
        <v>-80101</v>
      </c>
      <c r="Q13" s="48">
        <f t="shared" si="3"/>
        <v>-10842.19</v>
      </c>
      <c r="U13" s="63" t="s">
        <v>31</v>
      </c>
      <c r="V13" s="63" t="s">
        <v>32</v>
      </c>
      <c r="W13" s="64">
        <v>4680.9399999999996</v>
      </c>
      <c r="X13" s="18">
        <f t="shared" si="4"/>
        <v>10203.060000000001</v>
      </c>
      <c r="Y13" s="18">
        <f t="shared" si="5"/>
        <v>-80101</v>
      </c>
    </row>
    <row r="14" spans="1:25" s="18" customFormat="1" ht="25.15" customHeight="1">
      <c r="A14" s="39" t="s">
        <v>1504</v>
      </c>
      <c r="B14" s="40" t="s">
        <v>1505</v>
      </c>
      <c r="C14" s="41">
        <v>1650</v>
      </c>
      <c r="D14" s="46"/>
      <c r="E14" s="46">
        <v>135.6</v>
      </c>
      <c r="G14" s="47" t="s">
        <v>60</v>
      </c>
      <c r="H14" s="47" t="s">
        <v>61</v>
      </c>
      <c r="I14" s="56">
        <v>135.6</v>
      </c>
      <c r="J14" s="23">
        <f t="shared" si="0"/>
        <v>-80005</v>
      </c>
      <c r="K14" s="48">
        <f t="shared" si="1"/>
        <v>-1514.4</v>
      </c>
      <c r="L14" s="48"/>
      <c r="M14" s="47" t="s">
        <v>60</v>
      </c>
      <c r="N14" s="47" t="s">
        <v>61</v>
      </c>
      <c r="O14" s="56">
        <v>135.6</v>
      </c>
      <c r="P14" s="23">
        <f t="shared" si="2"/>
        <v>-80005</v>
      </c>
      <c r="Q14" s="48">
        <f t="shared" si="3"/>
        <v>-1514.4</v>
      </c>
      <c r="U14" s="63" t="s">
        <v>60</v>
      </c>
      <c r="V14" s="63" t="s">
        <v>61</v>
      </c>
      <c r="W14" s="64">
        <v>135.6</v>
      </c>
      <c r="X14" s="18">
        <f t="shared" si="4"/>
        <v>1514.4</v>
      </c>
      <c r="Y14" s="18">
        <f t="shared" si="5"/>
        <v>-80005</v>
      </c>
    </row>
    <row r="15" spans="1:25" s="18" customFormat="1" ht="25.15" customHeight="1">
      <c r="A15" s="39" t="s">
        <v>1506</v>
      </c>
      <c r="B15" s="40" t="s">
        <v>1497</v>
      </c>
      <c r="C15" s="41">
        <v>87186</v>
      </c>
      <c r="D15" s="48"/>
      <c r="E15" s="48">
        <v>7616.62</v>
      </c>
      <c r="G15" s="47" t="s">
        <v>28</v>
      </c>
      <c r="H15" s="47" t="s">
        <v>29</v>
      </c>
      <c r="I15" s="56">
        <v>7616.62</v>
      </c>
      <c r="J15" s="23">
        <f t="shared" ref="J15:J20" si="12">G15-A15</f>
        <v>-2070198</v>
      </c>
      <c r="K15" s="48">
        <f t="shared" ref="K15:K20" si="13">I15-C15</f>
        <v>-79569.38</v>
      </c>
      <c r="L15" s="48"/>
      <c r="M15" s="47" t="s">
        <v>28</v>
      </c>
      <c r="N15" s="47" t="s">
        <v>29</v>
      </c>
      <c r="O15" s="56">
        <v>7749.58</v>
      </c>
      <c r="P15" s="23">
        <f t="shared" ref="P15:P20" si="14">M15-A15</f>
        <v>-2070198</v>
      </c>
      <c r="Q15" s="48">
        <f t="shared" ref="Q15:Q20" si="15">O15-C15</f>
        <v>-79436.42</v>
      </c>
      <c r="U15" s="63" t="s">
        <v>28</v>
      </c>
      <c r="V15" s="63" t="s">
        <v>29</v>
      </c>
      <c r="W15" s="64">
        <v>8475.4699999999993</v>
      </c>
      <c r="X15" s="18">
        <f t="shared" ref="X15:X20" si="16">C15-W15</f>
        <v>78710.53</v>
      </c>
      <c r="Y15" s="18">
        <f t="shared" ref="Y15:Y20" si="17">U15-A15</f>
        <v>-2070198</v>
      </c>
    </row>
    <row r="16" spans="1:25" s="18" customFormat="1" ht="25.15" customHeight="1">
      <c r="A16" s="39" t="s">
        <v>1507</v>
      </c>
      <c r="B16" s="40" t="s">
        <v>1508</v>
      </c>
      <c r="C16" s="41">
        <f>C17+C18+C19</f>
        <v>286133</v>
      </c>
      <c r="D16" s="48"/>
      <c r="E16" s="48">
        <v>3922.87</v>
      </c>
      <c r="G16" s="47" t="s">
        <v>31</v>
      </c>
      <c r="H16" s="47" t="s">
        <v>32</v>
      </c>
      <c r="I16" s="56">
        <v>3922.87</v>
      </c>
      <c r="J16" s="23">
        <f t="shared" si="12"/>
        <v>1989198</v>
      </c>
      <c r="K16" s="48">
        <f t="shared" si="13"/>
        <v>-282210.13</v>
      </c>
      <c r="L16" s="48">
        <v>750</v>
      </c>
      <c r="M16" s="47" t="s">
        <v>31</v>
      </c>
      <c r="N16" s="47" t="s">
        <v>32</v>
      </c>
      <c r="O16" s="56">
        <v>4041.81</v>
      </c>
      <c r="P16" s="23">
        <f t="shared" si="14"/>
        <v>1989198</v>
      </c>
      <c r="Q16" s="48">
        <f t="shared" si="15"/>
        <v>-282091.19</v>
      </c>
      <c r="U16" s="63" t="s">
        <v>31</v>
      </c>
      <c r="V16" s="63" t="s">
        <v>32</v>
      </c>
      <c r="W16" s="64">
        <v>4680.9399999999996</v>
      </c>
      <c r="X16" s="18">
        <f t="shared" si="16"/>
        <v>281452.06</v>
      </c>
      <c r="Y16" s="18">
        <f t="shared" si="17"/>
        <v>1989198</v>
      </c>
    </row>
    <row r="17" spans="1:25" s="18" customFormat="1" ht="25.15" customHeight="1">
      <c r="A17" s="39" t="s">
        <v>1509</v>
      </c>
      <c r="B17" s="40" t="s">
        <v>1510</v>
      </c>
      <c r="C17" s="41">
        <v>159593</v>
      </c>
      <c r="D17" s="46"/>
      <c r="E17" s="46">
        <v>135.6</v>
      </c>
      <c r="G17" s="47" t="s">
        <v>60</v>
      </c>
      <c r="H17" s="47" t="s">
        <v>61</v>
      </c>
      <c r="I17" s="56">
        <v>135.6</v>
      </c>
      <c r="J17" s="23">
        <f t="shared" si="12"/>
        <v>-80102</v>
      </c>
      <c r="K17" s="48">
        <f t="shared" si="13"/>
        <v>-159457.4</v>
      </c>
      <c r="L17" s="48"/>
      <c r="M17" s="47" t="s">
        <v>60</v>
      </c>
      <c r="N17" s="47" t="s">
        <v>61</v>
      </c>
      <c r="O17" s="56">
        <v>135.6</v>
      </c>
      <c r="P17" s="23">
        <f t="shared" si="14"/>
        <v>-80102</v>
      </c>
      <c r="Q17" s="48">
        <f t="shared" si="15"/>
        <v>-159457.4</v>
      </c>
      <c r="U17" s="63" t="s">
        <v>60</v>
      </c>
      <c r="V17" s="63" t="s">
        <v>61</v>
      </c>
      <c r="W17" s="64">
        <v>135.6</v>
      </c>
      <c r="X17" s="18">
        <f t="shared" si="16"/>
        <v>159457.4</v>
      </c>
      <c r="Y17" s="18">
        <f t="shared" si="17"/>
        <v>-80102</v>
      </c>
    </row>
    <row r="18" spans="1:25" s="18" customFormat="1" ht="25.15" customHeight="1">
      <c r="A18" s="39" t="s">
        <v>1511</v>
      </c>
      <c r="B18" s="40" t="s">
        <v>1512</v>
      </c>
      <c r="C18" s="41">
        <v>124040</v>
      </c>
      <c r="D18" s="48"/>
      <c r="E18" s="48">
        <v>7616.62</v>
      </c>
      <c r="G18" s="47" t="s">
        <v>28</v>
      </c>
      <c r="H18" s="47" t="s">
        <v>29</v>
      </c>
      <c r="I18" s="56">
        <v>7616.62</v>
      </c>
      <c r="J18" s="23">
        <f t="shared" si="12"/>
        <v>-2070201</v>
      </c>
      <c r="K18" s="48">
        <f t="shared" si="13"/>
        <v>-116423.38</v>
      </c>
      <c r="L18" s="48"/>
      <c r="M18" s="47" t="s">
        <v>28</v>
      </c>
      <c r="N18" s="47" t="s">
        <v>29</v>
      </c>
      <c r="O18" s="56">
        <v>7749.58</v>
      </c>
      <c r="P18" s="23">
        <f t="shared" si="14"/>
        <v>-2070201</v>
      </c>
      <c r="Q18" s="48">
        <f t="shared" si="15"/>
        <v>-116290.42</v>
      </c>
      <c r="U18" s="63" t="s">
        <v>28</v>
      </c>
      <c r="V18" s="63" t="s">
        <v>29</v>
      </c>
      <c r="W18" s="64">
        <v>8475.4699999999993</v>
      </c>
      <c r="X18" s="18">
        <f t="shared" si="16"/>
        <v>115564.53</v>
      </c>
      <c r="Y18" s="18">
        <f t="shared" si="17"/>
        <v>-2070201</v>
      </c>
    </row>
    <row r="19" spans="1:25" s="18" customFormat="1" ht="25.15" customHeight="1">
      <c r="A19" s="39" t="s">
        <v>1513</v>
      </c>
      <c r="B19" s="40" t="s">
        <v>1497</v>
      </c>
      <c r="C19" s="41">
        <v>2500</v>
      </c>
      <c r="D19" s="48"/>
      <c r="E19" s="48">
        <v>3922.87</v>
      </c>
      <c r="G19" s="47" t="s">
        <v>31</v>
      </c>
      <c r="H19" s="47" t="s">
        <v>32</v>
      </c>
      <c r="I19" s="56">
        <v>3922.87</v>
      </c>
      <c r="J19" s="23">
        <f t="shared" si="12"/>
        <v>-80298</v>
      </c>
      <c r="K19" s="48">
        <f t="shared" si="13"/>
        <v>1422.87</v>
      </c>
      <c r="L19" s="48">
        <v>750</v>
      </c>
      <c r="M19" s="47" t="s">
        <v>31</v>
      </c>
      <c r="N19" s="47" t="s">
        <v>32</v>
      </c>
      <c r="O19" s="56">
        <v>4041.81</v>
      </c>
      <c r="P19" s="23">
        <f t="shared" si="14"/>
        <v>-80298</v>
      </c>
      <c r="Q19" s="48">
        <f t="shared" si="15"/>
        <v>1541.81</v>
      </c>
      <c r="U19" s="63" t="s">
        <v>31</v>
      </c>
      <c r="V19" s="63" t="s">
        <v>32</v>
      </c>
      <c r="W19" s="64">
        <v>4680.9399999999996</v>
      </c>
      <c r="X19" s="18">
        <f t="shared" si="16"/>
        <v>-2180.9399999999996</v>
      </c>
      <c r="Y19" s="18">
        <f t="shared" si="17"/>
        <v>-80298</v>
      </c>
    </row>
    <row r="20" spans="1:25" s="18" customFormat="1" ht="25.15" customHeight="1">
      <c r="A20" s="39" t="s">
        <v>1514</v>
      </c>
      <c r="B20" s="40" t="s">
        <v>1515</v>
      </c>
      <c r="C20" s="41">
        <f>C21+C22+C23+C24</f>
        <v>64582</v>
      </c>
      <c r="D20" s="46"/>
      <c r="E20" s="46">
        <v>135.6</v>
      </c>
      <c r="G20" s="47" t="s">
        <v>60</v>
      </c>
      <c r="H20" s="47" t="s">
        <v>61</v>
      </c>
      <c r="I20" s="56">
        <v>135.6</v>
      </c>
      <c r="J20" s="23">
        <f t="shared" si="12"/>
        <v>1989295</v>
      </c>
      <c r="K20" s="48">
        <f t="shared" si="13"/>
        <v>-64446.400000000001</v>
      </c>
      <c r="L20" s="48"/>
      <c r="M20" s="47" t="s">
        <v>60</v>
      </c>
      <c r="N20" s="47" t="s">
        <v>61</v>
      </c>
      <c r="O20" s="56">
        <v>135.6</v>
      </c>
      <c r="P20" s="23">
        <f t="shared" si="14"/>
        <v>1989295</v>
      </c>
      <c r="Q20" s="48">
        <f t="shared" si="15"/>
        <v>-64446.400000000001</v>
      </c>
      <c r="U20" s="63" t="s">
        <v>60</v>
      </c>
      <c r="V20" s="63" t="s">
        <v>61</v>
      </c>
      <c r="W20" s="64">
        <v>135.6</v>
      </c>
      <c r="X20" s="18">
        <f t="shared" si="16"/>
        <v>64446.400000000001</v>
      </c>
      <c r="Y20" s="18">
        <f t="shared" si="17"/>
        <v>1989295</v>
      </c>
    </row>
    <row r="21" spans="1:25" s="18" customFormat="1" ht="25.15" customHeight="1">
      <c r="A21" s="39" t="s">
        <v>1516</v>
      </c>
      <c r="B21" s="40" t="s">
        <v>1517</v>
      </c>
      <c r="C21" s="41">
        <v>64070</v>
      </c>
      <c r="D21" s="48"/>
      <c r="E21" s="48">
        <v>7616.62</v>
      </c>
      <c r="G21" s="47" t="s">
        <v>28</v>
      </c>
      <c r="H21" s="47" t="s">
        <v>29</v>
      </c>
      <c r="I21" s="56">
        <v>7616.62</v>
      </c>
      <c r="J21" s="23">
        <f t="shared" ref="J21" si="18">G21-A21</f>
        <v>-2070300</v>
      </c>
      <c r="K21" s="48">
        <f t="shared" ref="K21" si="19">I21-C21</f>
        <v>-56453.38</v>
      </c>
      <c r="L21" s="48"/>
      <c r="M21" s="47" t="s">
        <v>28</v>
      </c>
      <c r="N21" s="47" t="s">
        <v>29</v>
      </c>
      <c r="O21" s="56">
        <v>7749.58</v>
      </c>
      <c r="P21" s="23">
        <f t="shared" ref="P21" si="20">M21-A21</f>
        <v>-2070300</v>
      </c>
      <c r="Q21" s="48">
        <f t="shared" ref="Q21" si="21">O21-C21</f>
        <v>-56320.42</v>
      </c>
      <c r="U21" s="63" t="s">
        <v>28</v>
      </c>
      <c r="V21" s="63" t="s">
        <v>29</v>
      </c>
      <c r="W21" s="64">
        <v>8475.4699999999993</v>
      </c>
      <c r="X21" s="18">
        <f t="shared" ref="X21" si="22">C21-W21</f>
        <v>55594.53</v>
      </c>
      <c r="Y21" s="18">
        <f t="shared" ref="Y21" si="23">U21-A21</f>
        <v>-2070300</v>
      </c>
    </row>
    <row r="22" spans="1:25" s="18" customFormat="1" ht="25.15" customHeight="1">
      <c r="A22" s="39" t="s">
        <v>1518</v>
      </c>
      <c r="B22" s="40" t="s">
        <v>1519</v>
      </c>
      <c r="C22" s="41">
        <v>212</v>
      </c>
      <c r="G22" s="33" t="str">
        <f>""</f>
        <v/>
      </c>
      <c r="H22" s="33" t="str">
        <f>""</f>
        <v/>
      </c>
      <c r="I22" s="33" t="str">
        <f>""</f>
        <v/>
      </c>
      <c r="J22" s="23"/>
      <c r="M22" s="33" t="str">
        <f>""</f>
        <v/>
      </c>
      <c r="N22" s="49" t="str">
        <f>""</f>
        <v/>
      </c>
      <c r="O22" s="33" t="str">
        <f>""</f>
        <v/>
      </c>
      <c r="W22" s="65" t="e">
        <f>W23+#REF!+#REF!+#REF!+#REF!+#REF!+#REF!+#REF!+#REF!+#REF!+#REF!+#REF!+#REF!+#REF!+#REF!+#REF!+#REF!+#REF!+#REF!+#REF!+#REF!</f>
        <v>#REF!</v>
      </c>
      <c r="X22" s="65" t="e">
        <f>X23+#REF!+#REF!+#REF!+#REF!+#REF!+#REF!+#REF!+#REF!+#REF!+#REF!+#REF!+#REF!+#REF!+#REF!+#REF!+#REF!+#REF!+#REF!+#REF!+#REF!</f>
        <v>#REF!</v>
      </c>
    </row>
    <row r="23" spans="1:25" ht="25.15" customHeight="1">
      <c r="A23" s="39" t="s">
        <v>1520</v>
      </c>
      <c r="B23" s="40" t="s">
        <v>1521</v>
      </c>
      <c r="C23" s="41">
        <v>60</v>
      </c>
      <c r="Q23" s="66"/>
      <c r="U23" s="67" t="s">
        <v>63</v>
      </c>
      <c r="V23" s="67" t="s">
        <v>64</v>
      </c>
      <c r="W23" s="68">
        <v>19998</v>
      </c>
      <c r="X23" s="24">
        <f>C23-W23</f>
        <v>-19938</v>
      </c>
      <c r="Y23" s="24">
        <f>U23-A23</f>
        <v>-2090171</v>
      </c>
    </row>
    <row r="24" spans="1:25" ht="25.15" customHeight="1">
      <c r="A24" s="39" t="s">
        <v>1522</v>
      </c>
      <c r="B24" s="40" t="s">
        <v>1497</v>
      </c>
      <c r="C24" s="41">
        <v>240</v>
      </c>
      <c r="Q24" s="66"/>
      <c r="U24" s="67" t="s">
        <v>65</v>
      </c>
      <c r="V24" s="67" t="s">
        <v>66</v>
      </c>
      <c r="W24" s="68">
        <v>19998</v>
      </c>
      <c r="X24" s="24">
        <f>C24-W24</f>
        <v>-19758</v>
      </c>
      <c r="Y24" s="24">
        <f>U24-A24</f>
        <v>-2067296</v>
      </c>
    </row>
    <row r="25" spans="1:25" ht="25.15" customHeight="1">
      <c r="A25" s="39" t="s">
        <v>1523</v>
      </c>
      <c r="B25" s="40" t="s">
        <v>1524</v>
      </c>
      <c r="C25" s="41">
        <f>C26+C27</f>
        <v>25023</v>
      </c>
      <c r="Q25" s="66"/>
      <c r="U25" s="67" t="s">
        <v>67</v>
      </c>
      <c r="V25" s="67" t="s">
        <v>68</v>
      </c>
      <c r="W25" s="68">
        <v>19998</v>
      </c>
      <c r="X25" s="24">
        <f>C25-W25</f>
        <v>5025</v>
      </c>
      <c r="Y25" s="24">
        <f>U25-A25</f>
        <v>2299396</v>
      </c>
    </row>
    <row r="26" spans="1:25" ht="25.15" customHeight="1">
      <c r="A26" s="39" t="s">
        <v>1525</v>
      </c>
      <c r="B26" s="40" t="s">
        <v>1526</v>
      </c>
      <c r="C26" s="41">
        <v>4221</v>
      </c>
      <c r="Q26" s="66"/>
    </row>
    <row r="27" spans="1:25" ht="25.15" customHeight="1">
      <c r="A27" s="39" t="s">
        <v>1527</v>
      </c>
      <c r="B27" s="40" t="s">
        <v>1528</v>
      </c>
      <c r="C27" s="41">
        <v>20802</v>
      </c>
      <c r="Q27" s="66"/>
    </row>
    <row r="28" spans="1:25" ht="25.15" customHeight="1">
      <c r="A28" s="39" t="s">
        <v>1529</v>
      </c>
      <c r="B28" s="40" t="s">
        <v>1530</v>
      </c>
      <c r="C28" s="41">
        <f>C29</f>
        <v>177390</v>
      </c>
      <c r="Q28" s="66"/>
    </row>
    <row r="29" spans="1:25" ht="25.15" customHeight="1">
      <c r="A29" s="39" t="s">
        <v>1531</v>
      </c>
      <c r="B29" s="40" t="s">
        <v>1532</v>
      </c>
      <c r="C29" s="41">
        <v>177390</v>
      </c>
      <c r="Q29" s="66"/>
    </row>
    <row r="30" spans="1:25" ht="25.15" customHeight="1">
      <c r="A30" s="39" t="s">
        <v>1533</v>
      </c>
      <c r="B30" s="40" t="s">
        <v>1534</v>
      </c>
      <c r="C30" s="41">
        <f>C31+C32+C33</f>
        <v>42222</v>
      </c>
      <c r="Q30" s="66"/>
    </row>
    <row r="31" spans="1:25" ht="25.15" customHeight="1">
      <c r="A31" s="39" t="s">
        <v>1535</v>
      </c>
      <c r="B31" s="40" t="s">
        <v>1536</v>
      </c>
      <c r="C31" s="41">
        <v>37492</v>
      </c>
      <c r="Q31" s="66"/>
    </row>
    <row r="32" spans="1:25" ht="25.15" customHeight="1">
      <c r="A32" s="39" t="s">
        <v>1537</v>
      </c>
      <c r="B32" s="40" t="s">
        <v>1538</v>
      </c>
      <c r="C32" s="41">
        <v>3000</v>
      </c>
      <c r="Q32" s="66"/>
    </row>
    <row r="33" spans="1:26" ht="25.15" customHeight="1">
      <c r="A33" s="39" t="s">
        <v>1539</v>
      </c>
      <c r="B33" s="40" t="s">
        <v>1497</v>
      </c>
      <c r="C33" s="41">
        <v>1730</v>
      </c>
      <c r="Q33" s="66"/>
    </row>
    <row r="34" spans="1:26" s="19" customFormat="1" ht="25.15" customHeight="1">
      <c r="A34" s="34" t="s">
        <v>1428</v>
      </c>
      <c r="B34" s="35" t="s">
        <v>1429</v>
      </c>
      <c r="C34" s="36">
        <f>C35</f>
        <v>1140703</v>
      </c>
      <c r="D34" s="37"/>
      <c r="E34" s="37"/>
      <c r="G34" s="38"/>
      <c r="H34" s="38"/>
      <c r="I34" s="50"/>
      <c r="J34" s="51"/>
      <c r="K34" s="37"/>
      <c r="L34" s="37"/>
      <c r="M34" s="38"/>
      <c r="N34" s="38"/>
      <c r="O34" s="50"/>
      <c r="P34" s="51"/>
      <c r="Q34" s="37"/>
      <c r="U34" s="57"/>
      <c r="V34" s="57"/>
      <c r="W34" s="58"/>
      <c r="Z34" s="37"/>
    </row>
    <row r="35" spans="1:26" ht="25.15" customHeight="1">
      <c r="A35" s="39" t="s">
        <v>1540</v>
      </c>
      <c r="B35" s="40" t="s">
        <v>1541</v>
      </c>
      <c r="C35" s="41">
        <f>C36</f>
        <v>1140703</v>
      </c>
      <c r="Q35" s="66"/>
    </row>
    <row r="36" spans="1:26" ht="25.15" customHeight="1">
      <c r="A36" s="39" t="s">
        <v>1542</v>
      </c>
      <c r="B36" s="40" t="s">
        <v>1543</v>
      </c>
      <c r="C36" s="41">
        <v>1140703</v>
      </c>
      <c r="Q36" s="66"/>
    </row>
    <row r="37" spans="1:26" ht="19.5" customHeight="1">
      <c r="Q37" s="66"/>
    </row>
    <row r="38" spans="1:26" ht="19.5" customHeight="1">
      <c r="Q38" s="66"/>
    </row>
  </sheetData>
  <mergeCells count="1">
    <mergeCell ref="A2:C2"/>
  </mergeCells>
  <phoneticPr fontId="50" type="noConversion"/>
  <printOptions horizontalCentered="1"/>
  <pageMargins left="0.74791666666666701" right="0.74791666666666701" top="0.98402777777777795" bottom="0.98402777777777795" header="0.51180555555555596" footer="0.51180555555555596"/>
  <pageSetup paperSize="9" scale="95"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S14"/>
  <sheetViews>
    <sheetView showZeros="0" workbookViewId="0">
      <selection activeCell="A11" sqref="A11:H14"/>
    </sheetView>
  </sheetViews>
  <sheetFormatPr defaultColWidth="9" defaultRowHeight="12.75"/>
  <cols>
    <col min="1" max="1" width="21.875" style="3" customWidth="1"/>
    <col min="2" max="2" width="13.5" style="3" customWidth="1"/>
    <col min="3" max="3" width="11.875" style="3" customWidth="1"/>
    <col min="4" max="4" width="16.625" style="3" customWidth="1"/>
    <col min="5" max="5" width="14.5" style="3" customWidth="1"/>
    <col min="6" max="6" width="13.5" style="3" customWidth="1"/>
    <col min="7" max="7" width="18.75" style="3" customWidth="1"/>
    <col min="8" max="8" width="13.625" style="3" customWidth="1"/>
    <col min="9" max="9" width="9" style="3" hidden="1" customWidth="1"/>
    <col min="10" max="10" width="3.375" style="3" hidden="1" customWidth="1"/>
    <col min="11" max="11" width="11.375" style="3" hidden="1" customWidth="1"/>
    <col min="12" max="256" width="8.875" style="3"/>
    <col min="257" max="257" width="21.875" style="3" customWidth="1"/>
    <col min="258" max="258" width="13.5" style="3" customWidth="1"/>
    <col min="259" max="259" width="11.875" style="3" customWidth="1"/>
    <col min="260" max="260" width="16.625" style="3" customWidth="1"/>
    <col min="261" max="261" width="14.5" style="3" customWidth="1"/>
    <col min="262" max="262" width="13.5" style="3" customWidth="1"/>
    <col min="263" max="263" width="18.75" style="3" customWidth="1"/>
    <col min="264" max="264" width="13.625" style="3" customWidth="1"/>
    <col min="265" max="267" width="9" style="3" hidden="1" customWidth="1"/>
    <col min="268" max="512" width="8.875" style="3"/>
    <col min="513" max="513" width="21.875" style="3" customWidth="1"/>
    <col min="514" max="514" width="13.5" style="3" customWidth="1"/>
    <col min="515" max="515" width="11.875" style="3" customWidth="1"/>
    <col min="516" max="516" width="16.625" style="3" customWidth="1"/>
    <col min="517" max="517" width="14.5" style="3" customWidth="1"/>
    <col min="518" max="518" width="13.5" style="3" customWidth="1"/>
    <col min="519" max="519" width="18.75" style="3" customWidth="1"/>
    <col min="520" max="520" width="13.625" style="3" customWidth="1"/>
    <col min="521" max="523" width="9" style="3" hidden="1" customWidth="1"/>
    <col min="524" max="768" width="8.875" style="3"/>
    <col min="769" max="769" width="21.875" style="3" customWidth="1"/>
    <col min="770" max="770" width="13.5" style="3" customWidth="1"/>
    <col min="771" max="771" width="11.875" style="3" customWidth="1"/>
    <col min="772" max="772" width="16.625" style="3" customWidth="1"/>
    <col min="773" max="773" width="14.5" style="3" customWidth="1"/>
    <col min="774" max="774" width="13.5" style="3" customWidth="1"/>
    <col min="775" max="775" width="18.75" style="3" customWidth="1"/>
    <col min="776" max="776" width="13.625" style="3" customWidth="1"/>
    <col min="777" max="779" width="9" style="3" hidden="1" customWidth="1"/>
    <col min="780" max="1024" width="8.875" style="3"/>
    <col min="1025" max="1025" width="21.875" style="3" customWidth="1"/>
    <col min="1026" max="1026" width="13.5" style="3" customWidth="1"/>
    <col min="1027" max="1027" width="11.875" style="3" customWidth="1"/>
    <col min="1028" max="1028" width="16.625" style="3" customWidth="1"/>
    <col min="1029" max="1029" width="14.5" style="3" customWidth="1"/>
    <col min="1030" max="1030" width="13.5" style="3" customWidth="1"/>
    <col min="1031" max="1031" width="18.75" style="3" customWidth="1"/>
    <col min="1032" max="1032" width="13.625" style="3" customWidth="1"/>
    <col min="1033" max="1035" width="9" style="3" hidden="1" customWidth="1"/>
    <col min="1036" max="1280" width="8.875" style="3"/>
    <col min="1281" max="1281" width="21.875" style="3" customWidth="1"/>
    <col min="1282" max="1282" width="13.5" style="3" customWidth="1"/>
    <col min="1283" max="1283" width="11.875" style="3" customWidth="1"/>
    <col min="1284" max="1284" width="16.625" style="3" customWidth="1"/>
    <col min="1285" max="1285" width="14.5" style="3" customWidth="1"/>
    <col min="1286" max="1286" width="13.5" style="3" customWidth="1"/>
    <col min="1287" max="1287" width="18.75" style="3" customWidth="1"/>
    <col min="1288" max="1288" width="13.625" style="3" customWidth="1"/>
    <col min="1289" max="1291" width="9" style="3" hidden="1" customWidth="1"/>
    <col min="1292" max="1536" width="8.875" style="3"/>
    <col min="1537" max="1537" width="21.875" style="3" customWidth="1"/>
    <col min="1538" max="1538" width="13.5" style="3" customWidth="1"/>
    <col min="1539" max="1539" width="11.875" style="3" customWidth="1"/>
    <col min="1540" max="1540" width="16.625" style="3" customWidth="1"/>
    <col min="1541" max="1541" width="14.5" style="3" customWidth="1"/>
    <col min="1542" max="1542" width="13.5" style="3" customWidth="1"/>
    <col min="1543" max="1543" width="18.75" style="3" customWidth="1"/>
    <col min="1544" max="1544" width="13.625" style="3" customWidth="1"/>
    <col min="1545" max="1547" width="9" style="3" hidden="1" customWidth="1"/>
    <col min="1548" max="1792" width="8.875" style="3"/>
    <col min="1793" max="1793" width="21.875" style="3" customWidth="1"/>
    <col min="1794" max="1794" width="13.5" style="3" customWidth="1"/>
    <col min="1795" max="1795" width="11.875" style="3" customWidth="1"/>
    <col min="1796" max="1796" width="16.625" style="3" customWidth="1"/>
    <col min="1797" max="1797" width="14.5" style="3" customWidth="1"/>
    <col min="1798" max="1798" width="13.5" style="3" customWidth="1"/>
    <col min="1799" max="1799" width="18.75" style="3" customWidth="1"/>
    <col min="1800" max="1800" width="13.625" style="3" customWidth="1"/>
    <col min="1801" max="1803" width="9" style="3" hidden="1" customWidth="1"/>
    <col min="1804" max="2048" width="8.875" style="3"/>
    <col min="2049" max="2049" width="21.875" style="3" customWidth="1"/>
    <col min="2050" max="2050" width="13.5" style="3" customWidth="1"/>
    <col min="2051" max="2051" width="11.875" style="3" customWidth="1"/>
    <col min="2052" max="2052" width="16.625" style="3" customWidth="1"/>
    <col min="2053" max="2053" width="14.5" style="3" customWidth="1"/>
    <col min="2054" max="2054" width="13.5" style="3" customWidth="1"/>
    <col min="2055" max="2055" width="18.75" style="3" customWidth="1"/>
    <col min="2056" max="2056" width="13.625" style="3" customWidth="1"/>
    <col min="2057" max="2059" width="9" style="3" hidden="1" customWidth="1"/>
    <col min="2060" max="2304" width="8.875" style="3"/>
    <col min="2305" max="2305" width="21.875" style="3" customWidth="1"/>
    <col min="2306" max="2306" width="13.5" style="3" customWidth="1"/>
    <col min="2307" max="2307" width="11.875" style="3" customWidth="1"/>
    <col min="2308" max="2308" width="16.625" style="3" customWidth="1"/>
    <col min="2309" max="2309" width="14.5" style="3" customWidth="1"/>
    <col min="2310" max="2310" width="13.5" style="3" customWidth="1"/>
    <col min="2311" max="2311" width="18.75" style="3" customWidth="1"/>
    <col min="2312" max="2312" width="13.625" style="3" customWidth="1"/>
    <col min="2313" max="2315" width="9" style="3" hidden="1" customWidth="1"/>
    <col min="2316" max="2560" width="8.875" style="3"/>
    <col min="2561" max="2561" width="21.875" style="3" customWidth="1"/>
    <col min="2562" max="2562" width="13.5" style="3" customWidth="1"/>
    <col min="2563" max="2563" width="11.875" style="3" customWidth="1"/>
    <col min="2564" max="2564" width="16.625" style="3" customWidth="1"/>
    <col min="2565" max="2565" width="14.5" style="3" customWidth="1"/>
    <col min="2566" max="2566" width="13.5" style="3" customWidth="1"/>
    <col min="2567" max="2567" width="18.75" style="3" customWidth="1"/>
    <col min="2568" max="2568" width="13.625" style="3" customWidth="1"/>
    <col min="2569" max="2571" width="9" style="3" hidden="1" customWidth="1"/>
    <col min="2572" max="2816" width="8.875" style="3"/>
    <col min="2817" max="2817" width="21.875" style="3" customWidth="1"/>
    <col min="2818" max="2818" width="13.5" style="3" customWidth="1"/>
    <col min="2819" max="2819" width="11.875" style="3" customWidth="1"/>
    <col min="2820" max="2820" width="16.625" style="3" customWidth="1"/>
    <col min="2821" max="2821" width="14.5" style="3" customWidth="1"/>
    <col min="2822" max="2822" width="13.5" style="3" customWidth="1"/>
    <col min="2823" max="2823" width="18.75" style="3" customWidth="1"/>
    <col min="2824" max="2824" width="13.625" style="3" customWidth="1"/>
    <col min="2825" max="2827" width="9" style="3" hidden="1" customWidth="1"/>
    <col min="2828" max="3072" width="8.875" style="3"/>
    <col min="3073" max="3073" width="21.875" style="3" customWidth="1"/>
    <col min="3074" max="3074" width="13.5" style="3" customWidth="1"/>
    <col min="3075" max="3075" width="11.875" style="3" customWidth="1"/>
    <col min="3076" max="3076" width="16.625" style="3" customWidth="1"/>
    <col min="3077" max="3077" width="14.5" style="3" customWidth="1"/>
    <col min="3078" max="3078" width="13.5" style="3" customWidth="1"/>
    <col min="3079" max="3079" width="18.75" style="3" customWidth="1"/>
    <col min="3080" max="3080" width="13.625" style="3" customWidth="1"/>
    <col min="3081" max="3083" width="9" style="3" hidden="1" customWidth="1"/>
    <col min="3084" max="3328" width="8.875" style="3"/>
    <col min="3329" max="3329" width="21.875" style="3" customWidth="1"/>
    <col min="3330" max="3330" width="13.5" style="3" customWidth="1"/>
    <col min="3331" max="3331" width="11.875" style="3" customWidth="1"/>
    <col min="3332" max="3332" width="16.625" style="3" customWidth="1"/>
    <col min="3333" max="3333" width="14.5" style="3" customWidth="1"/>
    <col min="3334" max="3334" width="13.5" style="3" customWidth="1"/>
    <col min="3335" max="3335" width="18.75" style="3" customWidth="1"/>
    <col min="3336" max="3336" width="13.625" style="3" customWidth="1"/>
    <col min="3337" max="3339" width="9" style="3" hidden="1" customWidth="1"/>
    <col min="3340" max="3584" width="8.875" style="3"/>
    <col min="3585" max="3585" width="21.875" style="3" customWidth="1"/>
    <col min="3586" max="3586" width="13.5" style="3" customWidth="1"/>
    <col min="3587" max="3587" width="11.875" style="3" customWidth="1"/>
    <col min="3588" max="3588" width="16.625" style="3" customWidth="1"/>
    <col min="3589" max="3589" width="14.5" style="3" customWidth="1"/>
    <col min="3590" max="3590" width="13.5" style="3" customWidth="1"/>
    <col min="3591" max="3591" width="18.75" style="3" customWidth="1"/>
    <col min="3592" max="3592" width="13.625" style="3" customWidth="1"/>
    <col min="3593" max="3595" width="9" style="3" hidden="1" customWidth="1"/>
    <col min="3596" max="3840" width="8.875" style="3"/>
    <col min="3841" max="3841" width="21.875" style="3" customWidth="1"/>
    <col min="3842" max="3842" width="13.5" style="3" customWidth="1"/>
    <col min="3843" max="3843" width="11.875" style="3" customWidth="1"/>
    <col min="3844" max="3844" width="16.625" style="3" customWidth="1"/>
    <col min="3845" max="3845" width="14.5" style="3" customWidth="1"/>
    <col min="3846" max="3846" width="13.5" style="3" customWidth="1"/>
    <col min="3847" max="3847" width="18.75" style="3" customWidth="1"/>
    <col min="3848" max="3848" width="13.625" style="3" customWidth="1"/>
    <col min="3849" max="3851" width="9" style="3" hidden="1" customWidth="1"/>
    <col min="3852" max="4096" width="8.875" style="3"/>
    <col min="4097" max="4097" width="21.875" style="3" customWidth="1"/>
    <col min="4098" max="4098" width="13.5" style="3" customWidth="1"/>
    <col min="4099" max="4099" width="11.875" style="3" customWidth="1"/>
    <col min="4100" max="4100" width="16.625" style="3" customWidth="1"/>
    <col min="4101" max="4101" width="14.5" style="3" customWidth="1"/>
    <col min="4102" max="4102" width="13.5" style="3" customWidth="1"/>
    <col min="4103" max="4103" width="18.75" style="3" customWidth="1"/>
    <col min="4104" max="4104" width="13.625" style="3" customWidth="1"/>
    <col min="4105" max="4107" width="9" style="3" hidden="1" customWidth="1"/>
    <col min="4108" max="4352" width="8.875" style="3"/>
    <col min="4353" max="4353" width="21.875" style="3" customWidth="1"/>
    <col min="4354" max="4354" width="13.5" style="3" customWidth="1"/>
    <col min="4355" max="4355" width="11.875" style="3" customWidth="1"/>
    <col min="4356" max="4356" width="16.625" style="3" customWidth="1"/>
    <col min="4357" max="4357" width="14.5" style="3" customWidth="1"/>
    <col min="4358" max="4358" width="13.5" style="3" customWidth="1"/>
    <col min="4359" max="4359" width="18.75" style="3" customWidth="1"/>
    <col min="4360" max="4360" width="13.625" style="3" customWidth="1"/>
    <col min="4361" max="4363" width="9" style="3" hidden="1" customWidth="1"/>
    <col min="4364" max="4608" width="8.875" style="3"/>
    <col min="4609" max="4609" width="21.875" style="3" customWidth="1"/>
    <col min="4610" max="4610" width="13.5" style="3" customWidth="1"/>
    <col min="4611" max="4611" width="11.875" style="3" customWidth="1"/>
    <col min="4612" max="4612" width="16.625" style="3" customWidth="1"/>
    <col min="4613" max="4613" width="14.5" style="3" customWidth="1"/>
    <col min="4614" max="4614" width="13.5" style="3" customWidth="1"/>
    <col min="4615" max="4615" width="18.75" style="3" customWidth="1"/>
    <col min="4616" max="4616" width="13.625" style="3" customWidth="1"/>
    <col min="4617" max="4619" width="9" style="3" hidden="1" customWidth="1"/>
    <col min="4620" max="4864" width="8.875" style="3"/>
    <col min="4865" max="4865" width="21.875" style="3" customWidth="1"/>
    <col min="4866" max="4866" width="13.5" style="3" customWidth="1"/>
    <col min="4867" max="4867" width="11.875" style="3" customWidth="1"/>
    <col min="4868" max="4868" width="16.625" style="3" customWidth="1"/>
    <col min="4869" max="4869" width="14.5" style="3" customWidth="1"/>
    <col min="4870" max="4870" width="13.5" style="3" customWidth="1"/>
    <col min="4871" max="4871" width="18.75" style="3" customWidth="1"/>
    <col min="4872" max="4872" width="13.625" style="3" customWidth="1"/>
    <col min="4873" max="4875" width="9" style="3" hidden="1" customWidth="1"/>
    <col min="4876" max="5120" width="8.875" style="3"/>
    <col min="5121" max="5121" width="21.875" style="3" customWidth="1"/>
    <col min="5122" max="5122" width="13.5" style="3" customWidth="1"/>
    <col min="5123" max="5123" width="11.875" style="3" customWidth="1"/>
    <col min="5124" max="5124" width="16.625" style="3" customWidth="1"/>
    <col min="5125" max="5125" width="14.5" style="3" customWidth="1"/>
    <col min="5126" max="5126" width="13.5" style="3" customWidth="1"/>
    <col min="5127" max="5127" width="18.75" style="3" customWidth="1"/>
    <col min="5128" max="5128" width="13.625" style="3" customWidth="1"/>
    <col min="5129" max="5131" width="9" style="3" hidden="1" customWidth="1"/>
    <col min="5132" max="5376" width="8.875" style="3"/>
    <col min="5377" max="5377" width="21.875" style="3" customWidth="1"/>
    <col min="5378" max="5378" width="13.5" style="3" customWidth="1"/>
    <col min="5379" max="5379" width="11.875" style="3" customWidth="1"/>
    <col min="5380" max="5380" width="16.625" style="3" customWidth="1"/>
    <col min="5381" max="5381" width="14.5" style="3" customWidth="1"/>
    <col min="5382" max="5382" width="13.5" style="3" customWidth="1"/>
    <col min="5383" max="5383" width="18.75" style="3" customWidth="1"/>
    <col min="5384" max="5384" width="13.625" style="3" customWidth="1"/>
    <col min="5385" max="5387" width="9" style="3" hidden="1" customWidth="1"/>
    <col min="5388" max="5632" width="8.875" style="3"/>
    <col min="5633" max="5633" width="21.875" style="3" customWidth="1"/>
    <col min="5634" max="5634" width="13.5" style="3" customWidth="1"/>
    <col min="5635" max="5635" width="11.875" style="3" customWidth="1"/>
    <col min="5636" max="5636" width="16.625" style="3" customWidth="1"/>
    <col min="5637" max="5637" width="14.5" style="3" customWidth="1"/>
    <col min="5638" max="5638" width="13.5" style="3" customWidth="1"/>
    <col min="5639" max="5639" width="18.75" style="3" customWidth="1"/>
    <col min="5640" max="5640" width="13.625" style="3" customWidth="1"/>
    <col min="5641" max="5643" width="9" style="3" hidden="1" customWidth="1"/>
    <col min="5644" max="5888" width="8.875" style="3"/>
    <col min="5889" max="5889" width="21.875" style="3" customWidth="1"/>
    <col min="5890" max="5890" width="13.5" style="3" customWidth="1"/>
    <col min="5891" max="5891" width="11.875" style="3" customWidth="1"/>
    <col min="5892" max="5892" width="16.625" style="3" customWidth="1"/>
    <col min="5893" max="5893" width="14.5" style="3" customWidth="1"/>
    <col min="5894" max="5894" width="13.5" style="3" customWidth="1"/>
    <col min="5895" max="5895" width="18.75" style="3" customWidth="1"/>
    <col min="5896" max="5896" width="13.625" style="3" customWidth="1"/>
    <col min="5897" max="5899" width="9" style="3" hidden="1" customWidth="1"/>
    <col min="5900" max="6144" width="8.875" style="3"/>
    <col min="6145" max="6145" width="21.875" style="3" customWidth="1"/>
    <col min="6146" max="6146" width="13.5" style="3" customWidth="1"/>
    <col min="6147" max="6147" width="11.875" style="3" customWidth="1"/>
    <col min="6148" max="6148" width="16.625" style="3" customWidth="1"/>
    <col min="6149" max="6149" width="14.5" style="3" customWidth="1"/>
    <col min="6150" max="6150" width="13.5" style="3" customWidth="1"/>
    <col min="6151" max="6151" width="18.75" style="3" customWidth="1"/>
    <col min="6152" max="6152" width="13.625" style="3" customWidth="1"/>
    <col min="6153" max="6155" width="9" style="3" hidden="1" customWidth="1"/>
    <col min="6156" max="6400" width="8.875" style="3"/>
    <col min="6401" max="6401" width="21.875" style="3" customWidth="1"/>
    <col min="6402" max="6402" width="13.5" style="3" customWidth="1"/>
    <col min="6403" max="6403" width="11.875" style="3" customWidth="1"/>
    <col min="6404" max="6404" width="16.625" style="3" customWidth="1"/>
    <col min="6405" max="6405" width="14.5" style="3" customWidth="1"/>
    <col min="6406" max="6406" width="13.5" style="3" customWidth="1"/>
    <col min="6407" max="6407" width="18.75" style="3" customWidth="1"/>
    <col min="6408" max="6408" width="13.625" style="3" customWidth="1"/>
    <col min="6409" max="6411" width="9" style="3" hidden="1" customWidth="1"/>
    <col min="6412" max="6656" width="8.875" style="3"/>
    <col min="6657" max="6657" width="21.875" style="3" customWidth="1"/>
    <col min="6658" max="6658" width="13.5" style="3" customWidth="1"/>
    <col min="6659" max="6659" width="11.875" style="3" customWidth="1"/>
    <col min="6660" max="6660" width="16.625" style="3" customWidth="1"/>
    <col min="6661" max="6661" width="14.5" style="3" customWidth="1"/>
    <col min="6662" max="6662" width="13.5" style="3" customWidth="1"/>
    <col min="6663" max="6663" width="18.75" style="3" customWidth="1"/>
    <col min="6664" max="6664" width="13.625" style="3" customWidth="1"/>
    <col min="6665" max="6667" width="9" style="3" hidden="1" customWidth="1"/>
    <col min="6668" max="6912" width="8.875" style="3"/>
    <col min="6913" max="6913" width="21.875" style="3" customWidth="1"/>
    <col min="6914" max="6914" width="13.5" style="3" customWidth="1"/>
    <col min="6915" max="6915" width="11.875" style="3" customWidth="1"/>
    <col min="6916" max="6916" width="16.625" style="3" customWidth="1"/>
    <col min="6917" max="6917" width="14.5" style="3" customWidth="1"/>
    <col min="6918" max="6918" width="13.5" style="3" customWidth="1"/>
    <col min="6919" max="6919" width="18.75" style="3" customWidth="1"/>
    <col min="6920" max="6920" width="13.625" style="3" customWidth="1"/>
    <col min="6921" max="6923" width="9" style="3" hidden="1" customWidth="1"/>
    <col min="6924" max="7168" width="8.875" style="3"/>
    <col min="7169" max="7169" width="21.875" style="3" customWidth="1"/>
    <col min="7170" max="7170" width="13.5" style="3" customWidth="1"/>
    <col min="7171" max="7171" width="11.875" style="3" customWidth="1"/>
    <col min="7172" max="7172" width="16.625" style="3" customWidth="1"/>
    <col min="7173" max="7173" width="14.5" style="3" customWidth="1"/>
    <col min="7174" max="7174" width="13.5" style="3" customWidth="1"/>
    <col min="7175" max="7175" width="18.75" style="3" customWidth="1"/>
    <col min="7176" max="7176" width="13.625" style="3" customWidth="1"/>
    <col min="7177" max="7179" width="9" style="3" hidden="1" customWidth="1"/>
    <col min="7180" max="7424" width="8.875" style="3"/>
    <col min="7425" max="7425" width="21.875" style="3" customWidth="1"/>
    <col min="7426" max="7426" width="13.5" style="3" customWidth="1"/>
    <col min="7427" max="7427" width="11.875" style="3" customWidth="1"/>
    <col min="7428" max="7428" width="16.625" style="3" customWidth="1"/>
    <col min="7429" max="7429" width="14.5" style="3" customWidth="1"/>
    <col min="7430" max="7430" width="13.5" style="3" customWidth="1"/>
    <col min="7431" max="7431" width="18.75" style="3" customWidth="1"/>
    <col min="7432" max="7432" width="13.625" style="3" customWidth="1"/>
    <col min="7433" max="7435" width="9" style="3" hidden="1" customWidth="1"/>
    <col min="7436" max="7680" width="8.875" style="3"/>
    <col min="7681" max="7681" width="21.875" style="3" customWidth="1"/>
    <col min="7682" max="7682" width="13.5" style="3" customWidth="1"/>
    <col min="7683" max="7683" width="11.875" style="3" customWidth="1"/>
    <col min="7684" max="7684" width="16.625" style="3" customWidth="1"/>
    <col min="7685" max="7685" width="14.5" style="3" customWidth="1"/>
    <col min="7686" max="7686" width="13.5" style="3" customWidth="1"/>
    <col min="7687" max="7687" width="18.75" style="3" customWidth="1"/>
    <col min="7688" max="7688" width="13.625" style="3" customWidth="1"/>
    <col min="7689" max="7691" width="9" style="3" hidden="1" customWidth="1"/>
    <col min="7692" max="7936" width="8.875" style="3"/>
    <col min="7937" max="7937" width="21.875" style="3" customWidth="1"/>
    <col min="7938" max="7938" width="13.5" style="3" customWidth="1"/>
    <col min="7939" max="7939" width="11.875" style="3" customWidth="1"/>
    <col min="7940" max="7940" width="16.625" style="3" customWidth="1"/>
    <col min="7941" max="7941" width="14.5" style="3" customWidth="1"/>
    <col min="7942" max="7942" width="13.5" style="3" customWidth="1"/>
    <col min="7943" max="7943" width="18.75" style="3" customWidth="1"/>
    <col min="7944" max="7944" width="13.625" style="3" customWidth="1"/>
    <col min="7945" max="7947" width="9" style="3" hidden="1" customWidth="1"/>
    <col min="7948" max="8192" width="8.875" style="3"/>
    <col min="8193" max="8193" width="21.875" style="3" customWidth="1"/>
    <col min="8194" max="8194" width="13.5" style="3" customWidth="1"/>
    <col min="8195" max="8195" width="11.875" style="3" customWidth="1"/>
    <col min="8196" max="8196" width="16.625" style="3" customWidth="1"/>
    <col min="8197" max="8197" width="14.5" style="3" customWidth="1"/>
    <col min="8198" max="8198" width="13.5" style="3" customWidth="1"/>
    <col min="8199" max="8199" width="18.75" style="3" customWidth="1"/>
    <col min="8200" max="8200" width="13.625" style="3" customWidth="1"/>
    <col min="8201" max="8203" width="9" style="3" hidden="1" customWidth="1"/>
    <col min="8204" max="8448" width="8.875" style="3"/>
    <col min="8449" max="8449" width="21.875" style="3" customWidth="1"/>
    <col min="8450" max="8450" width="13.5" style="3" customWidth="1"/>
    <col min="8451" max="8451" width="11.875" style="3" customWidth="1"/>
    <col min="8452" max="8452" width="16.625" style="3" customWidth="1"/>
    <col min="8453" max="8453" width="14.5" style="3" customWidth="1"/>
    <col min="8454" max="8454" width="13.5" style="3" customWidth="1"/>
    <col min="8455" max="8455" width="18.75" style="3" customWidth="1"/>
    <col min="8456" max="8456" width="13.625" style="3" customWidth="1"/>
    <col min="8457" max="8459" width="9" style="3" hidden="1" customWidth="1"/>
    <col min="8460" max="8704" width="8.875" style="3"/>
    <col min="8705" max="8705" width="21.875" style="3" customWidth="1"/>
    <col min="8706" max="8706" width="13.5" style="3" customWidth="1"/>
    <col min="8707" max="8707" width="11.875" style="3" customWidth="1"/>
    <col min="8708" max="8708" width="16.625" style="3" customWidth="1"/>
    <col min="8709" max="8709" width="14.5" style="3" customWidth="1"/>
    <col min="8710" max="8710" width="13.5" style="3" customWidth="1"/>
    <col min="8711" max="8711" width="18.75" style="3" customWidth="1"/>
    <col min="8712" max="8712" width="13.625" style="3" customWidth="1"/>
    <col min="8713" max="8715" width="9" style="3" hidden="1" customWidth="1"/>
    <col min="8716" max="8960" width="8.875" style="3"/>
    <col min="8961" max="8961" width="21.875" style="3" customWidth="1"/>
    <col min="8962" max="8962" width="13.5" style="3" customWidth="1"/>
    <col min="8963" max="8963" width="11.875" style="3" customWidth="1"/>
    <col min="8964" max="8964" width="16.625" style="3" customWidth="1"/>
    <col min="8965" max="8965" width="14.5" style="3" customWidth="1"/>
    <col min="8966" max="8966" width="13.5" style="3" customWidth="1"/>
    <col min="8967" max="8967" width="18.75" style="3" customWidth="1"/>
    <col min="8968" max="8968" width="13.625" style="3" customWidth="1"/>
    <col min="8969" max="8971" width="9" style="3" hidden="1" customWidth="1"/>
    <col min="8972" max="9216" width="8.875" style="3"/>
    <col min="9217" max="9217" width="21.875" style="3" customWidth="1"/>
    <col min="9218" max="9218" width="13.5" style="3" customWidth="1"/>
    <col min="9219" max="9219" width="11.875" style="3" customWidth="1"/>
    <col min="9220" max="9220" width="16.625" style="3" customWidth="1"/>
    <col min="9221" max="9221" width="14.5" style="3" customWidth="1"/>
    <col min="9222" max="9222" width="13.5" style="3" customWidth="1"/>
    <col min="9223" max="9223" width="18.75" style="3" customWidth="1"/>
    <col min="9224" max="9224" width="13.625" style="3" customWidth="1"/>
    <col min="9225" max="9227" width="9" style="3" hidden="1" customWidth="1"/>
    <col min="9228" max="9472" width="8.875" style="3"/>
    <col min="9473" max="9473" width="21.875" style="3" customWidth="1"/>
    <col min="9474" max="9474" width="13.5" style="3" customWidth="1"/>
    <col min="9475" max="9475" width="11.875" style="3" customWidth="1"/>
    <col min="9476" max="9476" width="16.625" style="3" customWidth="1"/>
    <col min="9477" max="9477" width="14.5" style="3" customWidth="1"/>
    <col min="9478" max="9478" width="13.5" style="3" customWidth="1"/>
    <col min="9479" max="9479" width="18.75" style="3" customWidth="1"/>
    <col min="9480" max="9480" width="13.625" style="3" customWidth="1"/>
    <col min="9481" max="9483" width="9" style="3" hidden="1" customWidth="1"/>
    <col min="9484" max="9728" width="8.875" style="3"/>
    <col min="9729" max="9729" width="21.875" style="3" customWidth="1"/>
    <col min="9730" max="9730" width="13.5" style="3" customWidth="1"/>
    <col min="9731" max="9731" width="11.875" style="3" customWidth="1"/>
    <col min="9732" max="9732" width="16.625" style="3" customWidth="1"/>
    <col min="9733" max="9733" width="14.5" style="3" customWidth="1"/>
    <col min="9734" max="9734" width="13.5" style="3" customWidth="1"/>
    <col min="9735" max="9735" width="18.75" style="3" customWidth="1"/>
    <col min="9736" max="9736" width="13.625" style="3" customWidth="1"/>
    <col min="9737" max="9739" width="9" style="3" hidden="1" customWidth="1"/>
    <col min="9740" max="9984" width="8.875" style="3"/>
    <col min="9985" max="9985" width="21.875" style="3" customWidth="1"/>
    <col min="9986" max="9986" width="13.5" style="3" customWidth="1"/>
    <col min="9987" max="9987" width="11.875" style="3" customWidth="1"/>
    <col min="9988" max="9988" width="16.625" style="3" customWidth="1"/>
    <col min="9989" max="9989" width="14.5" style="3" customWidth="1"/>
    <col min="9990" max="9990" width="13.5" style="3" customWidth="1"/>
    <col min="9991" max="9991" width="18.75" style="3" customWidth="1"/>
    <col min="9992" max="9992" width="13.625" style="3" customWidth="1"/>
    <col min="9993" max="9995" width="9" style="3" hidden="1" customWidth="1"/>
    <col min="9996" max="10240" width="8.875" style="3"/>
    <col min="10241" max="10241" width="21.875" style="3" customWidth="1"/>
    <col min="10242" max="10242" width="13.5" style="3" customWidth="1"/>
    <col min="10243" max="10243" width="11.875" style="3" customWidth="1"/>
    <col min="10244" max="10244" width="16.625" style="3" customWidth="1"/>
    <col min="10245" max="10245" width="14.5" style="3" customWidth="1"/>
    <col min="10246" max="10246" width="13.5" style="3" customWidth="1"/>
    <col min="10247" max="10247" width="18.75" style="3" customWidth="1"/>
    <col min="10248" max="10248" width="13.625" style="3" customWidth="1"/>
    <col min="10249" max="10251" width="9" style="3" hidden="1" customWidth="1"/>
    <col min="10252" max="10496" width="8.875" style="3"/>
    <col min="10497" max="10497" width="21.875" style="3" customWidth="1"/>
    <col min="10498" max="10498" width="13.5" style="3" customWidth="1"/>
    <col min="10499" max="10499" width="11.875" style="3" customWidth="1"/>
    <col min="10500" max="10500" width="16.625" style="3" customWidth="1"/>
    <col min="10501" max="10501" width="14.5" style="3" customWidth="1"/>
    <col min="10502" max="10502" width="13.5" style="3" customWidth="1"/>
    <col min="10503" max="10503" width="18.75" style="3" customWidth="1"/>
    <col min="10504" max="10504" width="13.625" style="3" customWidth="1"/>
    <col min="10505" max="10507" width="9" style="3" hidden="1" customWidth="1"/>
    <col min="10508" max="10752" width="8.875" style="3"/>
    <col min="10753" max="10753" width="21.875" style="3" customWidth="1"/>
    <col min="10754" max="10754" width="13.5" style="3" customWidth="1"/>
    <col min="10755" max="10755" width="11.875" style="3" customWidth="1"/>
    <col min="10756" max="10756" width="16.625" style="3" customWidth="1"/>
    <col min="10757" max="10757" width="14.5" style="3" customWidth="1"/>
    <col min="10758" max="10758" width="13.5" style="3" customWidth="1"/>
    <col min="10759" max="10759" width="18.75" style="3" customWidth="1"/>
    <col min="10760" max="10760" width="13.625" style="3" customWidth="1"/>
    <col min="10761" max="10763" width="9" style="3" hidden="1" customWidth="1"/>
    <col min="10764" max="11008" width="8.875" style="3"/>
    <col min="11009" max="11009" width="21.875" style="3" customWidth="1"/>
    <col min="11010" max="11010" width="13.5" style="3" customWidth="1"/>
    <col min="11011" max="11011" width="11.875" style="3" customWidth="1"/>
    <col min="11012" max="11012" width="16.625" style="3" customWidth="1"/>
    <col min="11013" max="11013" width="14.5" style="3" customWidth="1"/>
    <col min="11014" max="11014" width="13.5" style="3" customWidth="1"/>
    <col min="11015" max="11015" width="18.75" style="3" customWidth="1"/>
    <col min="11016" max="11016" width="13.625" style="3" customWidth="1"/>
    <col min="11017" max="11019" width="9" style="3" hidden="1" customWidth="1"/>
    <col min="11020" max="11264" width="8.875" style="3"/>
    <col min="11265" max="11265" width="21.875" style="3" customWidth="1"/>
    <col min="11266" max="11266" width="13.5" style="3" customWidth="1"/>
    <col min="11267" max="11267" width="11.875" style="3" customWidth="1"/>
    <col min="11268" max="11268" width="16.625" style="3" customWidth="1"/>
    <col min="11269" max="11269" width="14.5" style="3" customWidth="1"/>
    <col min="11270" max="11270" width="13.5" style="3" customWidth="1"/>
    <col min="11271" max="11271" width="18.75" style="3" customWidth="1"/>
    <col min="11272" max="11272" width="13.625" style="3" customWidth="1"/>
    <col min="11273" max="11275" width="9" style="3" hidden="1" customWidth="1"/>
    <col min="11276" max="11520" width="8.875" style="3"/>
    <col min="11521" max="11521" width="21.875" style="3" customWidth="1"/>
    <col min="11522" max="11522" width="13.5" style="3" customWidth="1"/>
    <col min="11523" max="11523" width="11.875" style="3" customWidth="1"/>
    <col min="11524" max="11524" width="16.625" style="3" customWidth="1"/>
    <col min="11525" max="11525" width="14.5" style="3" customWidth="1"/>
    <col min="11526" max="11526" width="13.5" style="3" customWidth="1"/>
    <col min="11527" max="11527" width="18.75" style="3" customWidth="1"/>
    <col min="11528" max="11528" width="13.625" style="3" customWidth="1"/>
    <col min="11529" max="11531" width="9" style="3" hidden="1" customWidth="1"/>
    <col min="11532" max="11776" width="8.875" style="3"/>
    <col min="11777" max="11777" width="21.875" style="3" customWidth="1"/>
    <col min="11778" max="11778" width="13.5" style="3" customWidth="1"/>
    <col min="11779" max="11779" width="11.875" style="3" customWidth="1"/>
    <col min="11780" max="11780" width="16.625" style="3" customWidth="1"/>
    <col min="11781" max="11781" width="14.5" style="3" customWidth="1"/>
    <col min="11782" max="11782" width="13.5" style="3" customWidth="1"/>
    <col min="11783" max="11783" width="18.75" style="3" customWidth="1"/>
    <col min="11784" max="11784" width="13.625" style="3" customWidth="1"/>
    <col min="11785" max="11787" width="9" style="3" hidden="1" customWidth="1"/>
    <col min="11788" max="12032" width="8.875" style="3"/>
    <col min="12033" max="12033" width="21.875" style="3" customWidth="1"/>
    <col min="12034" max="12034" width="13.5" style="3" customWidth="1"/>
    <col min="12035" max="12035" width="11.875" style="3" customWidth="1"/>
    <col min="12036" max="12036" width="16.625" style="3" customWidth="1"/>
    <col min="12037" max="12037" width="14.5" style="3" customWidth="1"/>
    <col min="12038" max="12038" width="13.5" style="3" customWidth="1"/>
    <col min="12039" max="12039" width="18.75" style="3" customWidth="1"/>
    <col min="12040" max="12040" width="13.625" style="3" customWidth="1"/>
    <col min="12041" max="12043" width="9" style="3" hidden="1" customWidth="1"/>
    <col min="12044" max="12288" width="8.875" style="3"/>
    <col min="12289" max="12289" width="21.875" style="3" customWidth="1"/>
    <col min="12290" max="12290" width="13.5" style="3" customWidth="1"/>
    <col min="12291" max="12291" width="11.875" style="3" customWidth="1"/>
    <col min="12292" max="12292" width="16.625" style="3" customWidth="1"/>
    <col min="12293" max="12293" width="14.5" style="3" customWidth="1"/>
    <col min="12294" max="12294" width="13.5" style="3" customWidth="1"/>
    <col min="12295" max="12295" width="18.75" style="3" customWidth="1"/>
    <col min="12296" max="12296" width="13.625" style="3" customWidth="1"/>
    <col min="12297" max="12299" width="9" style="3" hidden="1" customWidth="1"/>
    <col min="12300" max="12544" width="8.875" style="3"/>
    <col min="12545" max="12545" width="21.875" style="3" customWidth="1"/>
    <col min="12546" max="12546" width="13.5" style="3" customWidth="1"/>
    <col min="12547" max="12547" width="11.875" style="3" customWidth="1"/>
    <col min="12548" max="12548" width="16.625" style="3" customWidth="1"/>
    <col min="12549" max="12549" width="14.5" style="3" customWidth="1"/>
    <col min="12550" max="12550" width="13.5" style="3" customWidth="1"/>
    <col min="12551" max="12551" width="18.75" style="3" customWidth="1"/>
    <col min="12552" max="12552" width="13.625" style="3" customWidth="1"/>
    <col min="12553" max="12555" width="9" style="3" hidden="1" customWidth="1"/>
    <col min="12556" max="12800" width="8.875" style="3"/>
    <col min="12801" max="12801" width="21.875" style="3" customWidth="1"/>
    <col min="12802" max="12802" width="13.5" style="3" customWidth="1"/>
    <col min="12803" max="12803" width="11.875" style="3" customWidth="1"/>
    <col min="12804" max="12804" width="16.625" style="3" customWidth="1"/>
    <col min="12805" max="12805" width="14.5" style="3" customWidth="1"/>
    <col min="12806" max="12806" width="13.5" style="3" customWidth="1"/>
    <col min="12807" max="12807" width="18.75" style="3" customWidth="1"/>
    <col min="12808" max="12808" width="13.625" style="3" customWidth="1"/>
    <col min="12809" max="12811" width="9" style="3" hidden="1" customWidth="1"/>
    <col min="12812" max="13056" width="8.875" style="3"/>
    <col min="13057" max="13057" width="21.875" style="3" customWidth="1"/>
    <col min="13058" max="13058" width="13.5" style="3" customWidth="1"/>
    <col min="13059" max="13059" width="11.875" style="3" customWidth="1"/>
    <col min="13060" max="13060" width="16.625" style="3" customWidth="1"/>
    <col min="13061" max="13061" width="14.5" style="3" customWidth="1"/>
    <col min="13062" max="13062" width="13.5" style="3" customWidth="1"/>
    <col min="13063" max="13063" width="18.75" style="3" customWidth="1"/>
    <col min="13064" max="13064" width="13.625" style="3" customWidth="1"/>
    <col min="13065" max="13067" width="9" style="3" hidden="1" customWidth="1"/>
    <col min="13068" max="13312" width="8.875" style="3"/>
    <col min="13313" max="13313" width="21.875" style="3" customWidth="1"/>
    <col min="13314" max="13314" width="13.5" style="3" customWidth="1"/>
    <col min="13315" max="13315" width="11.875" style="3" customWidth="1"/>
    <col min="13316" max="13316" width="16.625" style="3" customWidth="1"/>
    <col min="13317" max="13317" width="14.5" style="3" customWidth="1"/>
    <col min="13318" max="13318" width="13.5" style="3" customWidth="1"/>
    <col min="13319" max="13319" width="18.75" style="3" customWidth="1"/>
    <col min="13320" max="13320" width="13.625" style="3" customWidth="1"/>
    <col min="13321" max="13323" width="9" style="3" hidden="1" customWidth="1"/>
    <col min="13324" max="13568" width="8.875" style="3"/>
    <col min="13569" max="13569" width="21.875" style="3" customWidth="1"/>
    <col min="13570" max="13570" width="13.5" style="3" customWidth="1"/>
    <col min="13571" max="13571" width="11.875" style="3" customWidth="1"/>
    <col min="13572" max="13572" width="16.625" style="3" customWidth="1"/>
    <col min="13573" max="13573" width="14.5" style="3" customWidth="1"/>
    <col min="13574" max="13574" width="13.5" style="3" customWidth="1"/>
    <col min="13575" max="13575" width="18.75" style="3" customWidth="1"/>
    <col min="13576" max="13576" width="13.625" style="3" customWidth="1"/>
    <col min="13577" max="13579" width="9" style="3" hidden="1" customWidth="1"/>
    <col min="13580" max="13824" width="8.875" style="3"/>
    <col min="13825" max="13825" width="21.875" style="3" customWidth="1"/>
    <col min="13826" max="13826" width="13.5" style="3" customWidth="1"/>
    <col min="13827" max="13827" width="11.875" style="3" customWidth="1"/>
    <col min="13828" max="13828" width="16.625" style="3" customWidth="1"/>
    <col min="13829" max="13829" width="14.5" style="3" customWidth="1"/>
    <col min="13830" max="13830" width="13.5" style="3" customWidth="1"/>
    <col min="13831" max="13831" width="18.75" style="3" customWidth="1"/>
    <col min="13832" max="13832" width="13.625" style="3" customWidth="1"/>
    <col min="13833" max="13835" width="9" style="3" hidden="1" customWidth="1"/>
    <col min="13836" max="14080" width="8.875" style="3"/>
    <col min="14081" max="14081" width="21.875" style="3" customWidth="1"/>
    <col min="14082" max="14082" width="13.5" style="3" customWidth="1"/>
    <col min="14083" max="14083" width="11.875" style="3" customWidth="1"/>
    <col min="14084" max="14084" width="16.625" style="3" customWidth="1"/>
    <col min="14085" max="14085" width="14.5" style="3" customWidth="1"/>
    <col min="14086" max="14086" width="13.5" style="3" customWidth="1"/>
    <col min="14087" max="14087" width="18.75" style="3" customWidth="1"/>
    <col min="14088" max="14088" width="13.625" style="3" customWidth="1"/>
    <col min="14089" max="14091" width="9" style="3" hidden="1" customWidth="1"/>
    <col min="14092" max="14336" width="8.875" style="3"/>
    <col min="14337" max="14337" width="21.875" style="3" customWidth="1"/>
    <col min="14338" max="14338" width="13.5" style="3" customWidth="1"/>
    <col min="14339" max="14339" width="11.875" style="3" customWidth="1"/>
    <col min="14340" max="14340" width="16.625" style="3" customWidth="1"/>
    <col min="14341" max="14341" width="14.5" style="3" customWidth="1"/>
    <col min="14342" max="14342" width="13.5" style="3" customWidth="1"/>
    <col min="14343" max="14343" width="18.75" style="3" customWidth="1"/>
    <col min="14344" max="14344" width="13.625" style="3" customWidth="1"/>
    <col min="14345" max="14347" width="9" style="3" hidden="1" customWidth="1"/>
    <col min="14348" max="14592" width="8.875" style="3"/>
    <col min="14593" max="14593" width="21.875" style="3" customWidth="1"/>
    <col min="14594" max="14594" width="13.5" style="3" customWidth="1"/>
    <col min="14595" max="14595" width="11.875" style="3" customWidth="1"/>
    <col min="14596" max="14596" width="16.625" style="3" customWidth="1"/>
    <col min="14597" max="14597" width="14.5" style="3" customWidth="1"/>
    <col min="14598" max="14598" width="13.5" style="3" customWidth="1"/>
    <col min="14599" max="14599" width="18.75" style="3" customWidth="1"/>
    <col min="14600" max="14600" width="13.625" style="3" customWidth="1"/>
    <col min="14601" max="14603" width="9" style="3" hidden="1" customWidth="1"/>
    <col min="14604" max="14848" width="8.875" style="3"/>
    <col min="14849" max="14849" width="21.875" style="3" customWidth="1"/>
    <col min="14850" max="14850" width="13.5" style="3" customWidth="1"/>
    <col min="14851" max="14851" width="11.875" style="3" customWidth="1"/>
    <col min="14852" max="14852" width="16.625" style="3" customWidth="1"/>
    <col min="14853" max="14853" width="14.5" style="3" customWidth="1"/>
    <col min="14854" max="14854" width="13.5" style="3" customWidth="1"/>
    <col min="14855" max="14855" width="18.75" style="3" customWidth="1"/>
    <col min="14856" max="14856" width="13.625" style="3" customWidth="1"/>
    <col min="14857" max="14859" width="9" style="3" hidden="1" customWidth="1"/>
    <col min="14860" max="15104" width="8.875" style="3"/>
    <col min="15105" max="15105" width="21.875" style="3" customWidth="1"/>
    <col min="15106" max="15106" width="13.5" style="3" customWidth="1"/>
    <col min="15107" max="15107" width="11.875" style="3" customWidth="1"/>
    <col min="15108" max="15108" width="16.625" style="3" customWidth="1"/>
    <col min="15109" max="15109" width="14.5" style="3" customWidth="1"/>
    <col min="15110" max="15110" width="13.5" style="3" customWidth="1"/>
    <col min="15111" max="15111" width="18.75" style="3" customWidth="1"/>
    <col min="15112" max="15112" width="13.625" style="3" customWidth="1"/>
    <col min="15113" max="15115" width="9" style="3" hidden="1" customWidth="1"/>
    <col min="15116" max="15360" width="8.875" style="3"/>
    <col min="15361" max="15361" width="21.875" style="3" customWidth="1"/>
    <col min="15362" max="15362" width="13.5" style="3" customWidth="1"/>
    <col min="15363" max="15363" width="11.875" style="3" customWidth="1"/>
    <col min="15364" max="15364" width="16.625" style="3" customWidth="1"/>
    <col min="15365" max="15365" width="14.5" style="3" customWidth="1"/>
    <col min="15366" max="15366" width="13.5" style="3" customWidth="1"/>
    <col min="15367" max="15367" width="18.75" style="3" customWidth="1"/>
    <col min="15368" max="15368" width="13.625" style="3" customWidth="1"/>
    <col min="15369" max="15371" width="9" style="3" hidden="1" customWidth="1"/>
    <col min="15372" max="15616" width="8.875" style="3"/>
    <col min="15617" max="15617" width="21.875" style="3" customWidth="1"/>
    <col min="15618" max="15618" width="13.5" style="3" customWidth="1"/>
    <col min="15619" max="15619" width="11.875" style="3" customWidth="1"/>
    <col min="15620" max="15620" width="16.625" style="3" customWidth="1"/>
    <col min="15621" max="15621" width="14.5" style="3" customWidth="1"/>
    <col min="15622" max="15622" width="13.5" style="3" customWidth="1"/>
    <col min="15623" max="15623" width="18.75" style="3" customWidth="1"/>
    <col min="15624" max="15624" width="13.625" style="3" customWidth="1"/>
    <col min="15625" max="15627" width="9" style="3" hidden="1" customWidth="1"/>
    <col min="15628" max="15872" width="8.875" style="3"/>
    <col min="15873" max="15873" width="21.875" style="3" customWidth="1"/>
    <col min="15874" max="15874" width="13.5" style="3" customWidth="1"/>
    <col min="15875" max="15875" width="11.875" style="3" customWidth="1"/>
    <col min="15876" max="15876" width="16.625" style="3" customWidth="1"/>
    <col min="15877" max="15877" width="14.5" style="3" customWidth="1"/>
    <col min="15878" max="15878" width="13.5" style="3" customWidth="1"/>
    <col min="15879" max="15879" width="18.75" style="3" customWidth="1"/>
    <col min="15880" max="15880" width="13.625" style="3" customWidth="1"/>
    <col min="15881" max="15883" width="9" style="3" hidden="1" customWidth="1"/>
    <col min="15884" max="16128" width="8.875" style="3"/>
    <col min="16129" max="16129" width="21.875" style="3" customWidth="1"/>
    <col min="16130" max="16130" width="13.5" style="3" customWidth="1"/>
    <col min="16131" max="16131" width="11.875" style="3" customWidth="1"/>
    <col min="16132" max="16132" width="16.625" style="3" customWidth="1"/>
    <col min="16133" max="16133" width="14.5" style="3" customWidth="1"/>
    <col min="16134" max="16134" width="13.5" style="3" customWidth="1"/>
    <col min="16135" max="16135" width="18.75" style="3" customWidth="1"/>
    <col min="16136" max="16136" width="13.625" style="3" customWidth="1"/>
    <col min="16137" max="16139" width="9" style="3" hidden="1" customWidth="1"/>
    <col min="16140" max="16384" width="8.875" style="3"/>
  </cols>
  <sheetData>
    <row r="1" spans="1:11" ht="20.45" customHeight="1">
      <c r="A1" s="28" t="s">
        <v>1573</v>
      </c>
    </row>
    <row r="2" spans="1:11" ht="53.45" customHeight="1">
      <c r="A2" s="341" t="s">
        <v>1572</v>
      </c>
      <c r="B2" s="341"/>
      <c r="C2" s="341"/>
      <c r="D2" s="341"/>
      <c r="E2" s="341"/>
      <c r="F2" s="341"/>
      <c r="G2" s="341"/>
      <c r="H2" s="341"/>
      <c r="I2" s="341"/>
      <c r="J2" s="341"/>
    </row>
    <row r="3" spans="1:11" ht="21" customHeight="1">
      <c r="A3" s="4"/>
      <c r="B3" s="4"/>
      <c r="C3" s="4"/>
      <c r="D3" s="4"/>
      <c r="E3" s="4"/>
      <c r="F3" s="4"/>
      <c r="G3" s="4"/>
      <c r="H3" s="5" t="s">
        <v>1544</v>
      </c>
      <c r="I3" s="4"/>
      <c r="J3" s="4"/>
    </row>
    <row r="4" spans="1:11" ht="22.15" customHeight="1">
      <c r="A4" s="343" t="s">
        <v>1146</v>
      </c>
      <c r="B4" s="344" t="s">
        <v>62</v>
      </c>
      <c r="C4" s="342" t="s">
        <v>1545</v>
      </c>
      <c r="D4" s="342"/>
      <c r="E4" s="342"/>
      <c r="F4" s="342" t="s">
        <v>1546</v>
      </c>
      <c r="G4" s="342"/>
      <c r="H4" s="342"/>
      <c r="I4" s="346" t="s">
        <v>1547</v>
      </c>
      <c r="J4" s="348" t="s">
        <v>1548</v>
      </c>
    </row>
    <row r="5" spans="1:11" ht="30.6" customHeight="1">
      <c r="A5" s="343"/>
      <c r="B5" s="345"/>
      <c r="C5" s="6" t="s">
        <v>1549</v>
      </c>
      <c r="D5" s="7" t="s">
        <v>1550</v>
      </c>
      <c r="E5" s="6" t="s">
        <v>1551</v>
      </c>
      <c r="F5" s="6" t="s">
        <v>1549</v>
      </c>
      <c r="G5" s="6" t="s">
        <v>1552</v>
      </c>
      <c r="H5" s="6" t="s">
        <v>1551</v>
      </c>
      <c r="I5" s="347"/>
      <c r="J5" s="347"/>
    </row>
    <row r="6" spans="1:11" s="2" customFormat="1" ht="42" customHeight="1">
      <c r="A6" s="8" t="s">
        <v>1636</v>
      </c>
      <c r="B6" s="9">
        <f>C6+F6</f>
        <v>8856.2099999999991</v>
      </c>
      <c r="C6" s="10">
        <f t="shared" ref="C6:H6" si="0">SUM(C7:C10)</f>
        <v>7424.21</v>
      </c>
      <c r="D6" s="10">
        <f t="shared" si="0"/>
        <v>7302.49</v>
      </c>
      <c r="E6" s="10">
        <f t="shared" si="0"/>
        <v>121.72</v>
      </c>
      <c r="F6" s="10">
        <f t="shared" si="0"/>
        <v>1432</v>
      </c>
      <c r="G6" s="10">
        <f t="shared" si="0"/>
        <v>1432</v>
      </c>
      <c r="H6" s="10">
        <f t="shared" si="0"/>
        <v>0</v>
      </c>
      <c r="I6" s="13"/>
      <c r="J6" s="14"/>
      <c r="K6" s="15">
        <v>8985.83</v>
      </c>
    </row>
    <row r="7" spans="1:11" ht="32.450000000000003" customHeight="1">
      <c r="A7" s="11" t="s">
        <v>1553</v>
      </c>
      <c r="B7" s="12">
        <f>C7+F7</f>
        <v>465</v>
      </c>
      <c r="C7" s="12">
        <f>D7+E7</f>
        <v>0</v>
      </c>
      <c r="D7" s="12">
        <v>0</v>
      </c>
      <c r="E7" s="12">
        <v>0</v>
      </c>
      <c r="F7" s="12">
        <f>G7+H7</f>
        <v>465</v>
      </c>
      <c r="G7" s="12">
        <v>465</v>
      </c>
      <c r="H7" s="12">
        <v>0</v>
      </c>
      <c r="I7" s="16">
        <v>0</v>
      </c>
      <c r="J7" s="17">
        <v>0</v>
      </c>
      <c r="K7" s="15">
        <v>0</v>
      </c>
    </row>
    <row r="8" spans="1:11" ht="32.450000000000003" customHeight="1">
      <c r="A8" s="11" t="s">
        <v>1060</v>
      </c>
      <c r="B8" s="12">
        <f>C8+F8</f>
        <v>1213.67</v>
      </c>
      <c r="C8" s="12">
        <f>D8+E8</f>
        <v>320.67</v>
      </c>
      <c r="D8" s="12">
        <v>313.95</v>
      </c>
      <c r="E8" s="12">
        <v>6.72</v>
      </c>
      <c r="F8" s="12">
        <f>G8+H8</f>
        <v>893</v>
      </c>
      <c r="G8" s="12">
        <v>893</v>
      </c>
      <c r="H8" s="12">
        <v>0</v>
      </c>
      <c r="I8" s="16">
        <v>0</v>
      </c>
      <c r="J8" s="17">
        <v>318.83</v>
      </c>
      <c r="K8" s="15">
        <v>329.62</v>
      </c>
    </row>
    <row r="9" spans="1:11" ht="32.450000000000003" customHeight="1">
      <c r="A9" s="11" t="s">
        <v>1554</v>
      </c>
      <c r="B9" s="12">
        <f>C9+F9</f>
        <v>47</v>
      </c>
      <c r="C9" s="12">
        <f>D9+E9</f>
        <v>47</v>
      </c>
      <c r="D9" s="12">
        <v>47</v>
      </c>
      <c r="E9" s="12">
        <v>0</v>
      </c>
      <c r="F9" s="12">
        <f>G9+H9</f>
        <v>0</v>
      </c>
      <c r="G9" s="12">
        <v>0</v>
      </c>
      <c r="H9" s="12">
        <v>0</v>
      </c>
      <c r="I9" s="16">
        <v>0</v>
      </c>
      <c r="J9" s="17">
        <v>0</v>
      </c>
      <c r="K9" s="15">
        <v>0</v>
      </c>
    </row>
    <row r="10" spans="1:11" ht="32.450000000000003" customHeight="1">
      <c r="A10" s="11" t="s">
        <v>1076</v>
      </c>
      <c r="B10" s="12">
        <f>C10+F10</f>
        <v>7130.54</v>
      </c>
      <c r="C10" s="12">
        <f>D10+E10</f>
        <v>7056.54</v>
      </c>
      <c r="D10" s="12">
        <v>6941.54</v>
      </c>
      <c r="E10" s="12">
        <v>115</v>
      </c>
      <c r="F10" s="12">
        <f>G10+H10</f>
        <v>74</v>
      </c>
      <c r="G10" s="12">
        <v>74</v>
      </c>
      <c r="H10" s="12">
        <v>0</v>
      </c>
      <c r="I10" s="16">
        <v>0</v>
      </c>
      <c r="J10" s="17">
        <v>476.12</v>
      </c>
      <c r="K10" s="15">
        <v>8656.2099999999991</v>
      </c>
    </row>
    <row r="11" spans="1:11" ht="50.25" customHeight="1">
      <c r="A11" s="340" t="s">
        <v>1634</v>
      </c>
      <c r="B11" s="340"/>
      <c r="C11" s="340"/>
      <c r="D11" s="340"/>
      <c r="E11" s="340"/>
      <c r="F11" s="340"/>
      <c r="G11" s="340"/>
      <c r="H11" s="340"/>
    </row>
    <row r="12" spans="1:11" ht="51" customHeight="1">
      <c r="A12" s="340"/>
      <c r="B12" s="340"/>
      <c r="C12" s="340"/>
      <c r="D12" s="340"/>
      <c r="E12" s="340"/>
      <c r="F12" s="340"/>
      <c r="G12" s="340"/>
      <c r="H12" s="340"/>
    </row>
    <row r="13" spans="1:11" ht="39.6" customHeight="1">
      <c r="A13" s="340"/>
      <c r="B13" s="340"/>
      <c r="C13" s="340"/>
      <c r="D13" s="340"/>
      <c r="E13" s="340"/>
      <c r="F13" s="340"/>
      <c r="G13" s="340"/>
      <c r="H13" s="340"/>
    </row>
    <row r="14" spans="1:11" ht="39.6" customHeight="1">
      <c r="A14" s="340"/>
      <c r="B14" s="340"/>
      <c r="C14" s="340"/>
      <c r="D14" s="340"/>
      <c r="E14" s="340"/>
      <c r="F14" s="340"/>
      <c r="G14" s="340"/>
      <c r="H14" s="340"/>
    </row>
  </sheetData>
  <mergeCells count="8">
    <mergeCell ref="A11:H14"/>
    <mergeCell ref="A2:J2"/>
    <mergeCell ref="C4:E4"/>
    <mergeCell ref="F4:H4"/>
    <mergeCell ref="A4:A5"/>
    <mergeCell ref="B4:B5"/>
    <mergeCell ref="I4:I5"/>
    <mergeCell ref="J4:J5"/>
  </mergeCells>
  <phoneticPr fontId="50" type="noConversion"/>
  <printOptions horizontalCentered="1"/>
  <pageMargins left="0.70833333333333304" right="0.70833333333333304" top="0.74791666666666701" bottom="0.74791666666666701" header="0.31458333333333299" footer="0.31458333333333299"/>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36" zoomScale="115" zoomScaleNormal="115" workbookViewId="0">
      <selection sqref="A1:H27"/>
    </sheetView>
  </sheetViews>
  <sheetFormatPr defaultColWidth="9" defaultRowHeight="13.5"/>
  <cols>
    <col min="1" max="1" width="11.5" customWidth="1"/>
    <col min="2" max="8" width="11.125" customWidth="1"/>
  </cols>
  <sheetData>
    <row r="1" spans="1:10" ht="28.9" customHeight="1">
      <c r="A1" s="349" t="s">
        <v>1637</v>
      </c>
      <c r="B1" s="350"/>
      <c r="C1" s="350"/>
      <c r="D1" s="350"/>
      <c r="E1" s="350"/>
      <c r="F1" s="350"/>
      <c r="G1" s="350"/>
      <c r="H1" s="350"/>
    </row>
    <row r="2" spans="1:10" ht="28.9" customHeight="1">
      <c r="A2" s="350"/>
      <c r="B2" s="350"/>
      <c r="C2" s="350"/>
      <c r="D2" s="350"/>
      <c r="E2" s="350"/>
      <c r="F2" s="350"/>
      <c r="G2" s="350"/>
      <c r="H2" s="350"/>
    </row>
    <row r="3" spans="1:10" ht="28.9" customHeight="1">
      <c r="A3" s="350"/>
      <c r="B3" s="350"/>
      <c r="C3" s="350"/>
      <c r="D3" s="350"/>
      <c r="E3" s="350"/>
      <c r="F3" s="350"/>
      <c r="G3" s="350"/>
      <c r="H3" s="350"/>
    </row>
    <row r="4" spans="1:10" ht="28.9" customHeight="1">
      <c r="A4" s="350"/>
      <c r="B4" s="350"/>
      <c r="C4" s="350"/>
      <c r="D4" s="350"/>
      <c r="E4" s="350"/>
      <c r="F4" s="350"/>
      <c r="G4" s="350"/>
      <c r="H4" s="350"/>
    </row>
    <row r="5" spans="1:10" ht="28.9" customHeight="1">
      <c r="A5" s="350"/>
      <c r="B5" s="350"/>
      <c r="C5" s="350"/>
      <c r="D5" s="350"/>
      <c r="E5" s="350"/>
      <c r="F5" s="350"/>
      <c r="G5" s="350"/>
      <c r="H5" s="350"/>
    </row>
    <row r="6" spans="1:10" ht="28.9" customHeight="1">
      <c r="A6" s="350"/>
      <c r="B6" s="350"/>
      <c r="C6" s="350"/>
      <c r="D6" s="350"/>
      <c r="E6" s="350"/>
      <c r="F6" s="350"/>
      <c r="G6" s="350"/>
      <c r="H6" s="350"/>
    </row>
    <row r="7" spans="1:10" ht="28.9" customHeight="1">
      <c r="A7" s="350"/>
      <c r="B7" s="350"/>
      <c r="C7" s="350"/>
      <c r="D7" s="350"/>
      <c r="E7" s="350"/>
      <c r="F7" s="350"/>
      <c r="G7" s="350"/>
      <c r="H7" s="350"/>
      <c r="J7" s="1"/>
    </row>
    <row r="8" spans="1:10" ht="28.9" customHeight="1">
      <c r="A8" s="350"/>
      <c r="B8" s="350"/>
      <c r="C8" s="350"/>
      <c r="D8" s="350"/>
      <c r="E8" s="350"/>
      <c r="F8" s="350"/>
      <c r="G8" s="350"/>
      <c r="H8" s="350"/>
    </row>
    <row r="9" spans="1:10" ht="28.9" customHeight="1">
      <c r="A9" s="350"/>
      <c r="B9" s="350"/>
      <c r="C9" s="350"/>
      <c r="D9" s="350"/>
      <c r="E9" s="350"/>
      <c r="F9" s="350"/>
      <c r="G9" s="350"/>
      <c r="H9" s="350"/>
    </row>
    <row r="10" spans="1:10" ht="28.9" customHeight="1">
      <c r="A10" s="350"/>
      <c r="B10" s="350"/>
      <c r="C10" s="350"/>
      <c r="D10" s="350"/>
      <c r="E10" s="350"/>
      <c r="F10" s="350"/>
      <c r="G10" s="350"/>
      <c r="H10" s="350"/>
    </row>
    <row r="11" spans="1:10" ht="28.9" customHeight="1">
      <c r="A11" s="350"/>
      <c r="B11" s="350"/>
      <c r="C11" s="350"/>
      <c r="D11" s="350"/>
      <c r="E11" s="350"/>
      <c r="F11" s="350"/>
      <c r="G11" s="350"/>
      <c r="H11" s="350"/>
    </row>
    <row r="12" spans="1:10" ht="28.9" customHeight="1">
      <c r="A12" s="350"/>
      <c r="B12" s="350"/>
      <c r="C12" s="350"/>
      <c r="D12" s="350"/>
      <c r="E12" s="350"/>
      <c r="F12" s="350"/>
      <c r="G12" s="350"/>
      <c r="H12" s="350"/>
    </row>
    <row r="13" spans="1:10" ht="28.9" customHeight="1">
      <c r="A13" s="350"/>
      <c r="B13" s="350"/>
      <c r="C13" s="350"/>
      <c r="D13" s="350"/>
      <c r="E13" s="350"/>
      <c r="F13" s="350"/>
      <c r="G13" s="350"/>
      <c r="H13" s="350"/>
    </row>
    <row r="14" spans="1:10" ht="28.9" customHeight="1">
      <c r="A14" s="350"/>
      <c r="B14" s="350"/>
      <c r="C14" s="350"/>
      <c r="D14" s="350"/>
      <c r="E14" s="350"/>
      <c r="F14" s="350"/>
      <c r="G14" s="350"/>
      <c r="H14" s="350"/>
    </row>
    <row r="15" spans="1:10" ht="28.9" customHeight="1">
      <c r="A15" s="350"/>
      <c r="B15" s="350"/>
      <c r="C15" s="350"/>
      <c r="D15" s="350"/>
      <c r="E15" s="350"/>
      <c r="F15" s="350"/>
      <c r="G15" s="350"/>
      <c r="H15" s="350"/>
    </row>
    <row r="16" spans="1:10" ht="28.9" customHeight="1">
      <c r="A16" s="350"/>
      <c r="B16" s="350"/>
      <c r="C16" s="350"/>
      <c r="D16" s="350"/>
      <c r="E16" s="350"/>
      <c r="F16" s="350"/>
      <c r="G16" s="350"/>
      <c r="H16" s="350"/>
    </row>
    <row r="17" spans="1:8" ht="28.9" customHeight="1">
      <c r="A17" s="350"/>
      <c r="B17" s="350"/>
      <c r="C17" s="350"/>
      <c r="D17" s="350"/>
      <c r="E17" s="350"/>
      <c r="F17" s="350"/>
      <c r="G17" s="350"/>
      <c r="H17" s="350"/>
    </row>
    <row r="18" spans="1:8" ht="28.9" customHeight="1">
      <c r="A18" s="350"/>
      <c r="B18" s="350"/>
      <c r="C18" s="350"/>
      <c r="D18" s="350"/>
      <c r="E18" s="350"/>
      <c r="F18" s="350"/>
      <c r="G18" s="350"/>
      <c r="H18" s="350"/>
    </row>
    <row r="19" spans="1:8" ht="28.9" customHeight="1">
      <c r="A19" s="350"/>
      <c r="B19" s="350"/>
      <c r="C19" s="350"/>
      <c r="D19" s="350"/>
      <c r="E19" s="350"/>
      <c r="F19" s="350"/>
      <c r="G19" s="350"/>
      <c r="H19" s="350"/>
    </row>
    <row r="20" spans="1:8" ht="28.9" customHeight="1">
      <c r="A20" s="350"/>
      <c r="B20" s="350"/>
      <c r="C20" s="350"/>
      <c r="D20" s="350"/>
      <c r="E20" s="350"/>
      <c r="F20" s="350"/>
      <c r="G20" s="350"/>
      <c r="H20" s="350"/>
    </row>
    <row r="21" spans="1:8" ht="28.9" customHeight="1">
      <c r="A21" s="350"/>
      <c r="B21" s="350"/>
      <c r="C21" s="350"/>
      <c r="D21" s="350"/>
      <c r="E21" s="350"/>
      <c r="F21" s="350"/>
      <c r="G21" s="350"/>
      <c r="H21" s="350"/>
    </row>
    <row r="22" spans="1:8" ht="28.9" customHeight="1">
      <c r="A22" s="350"/>
      <c r="B22" s="350"/>
      <c r="C22" s="350"/>
      <c r="D22" s="350"/>
      <c r="E22" s="350"/>
      <c r="F22" s="350"/>
      <c r="G22" s="350"/>
      <c r="H22" s="350"/>
    </row>
    <row r="23" spans="1:8" ht="28.9" customHeight="1">
      <c r="A23" s="350"/>
      <c r="B23" s="350"/>
      <c r="C23" s="350"/>
      <c r="D23" s="350"/>
      <c r="E23" s="350"/>
      <c r="F23" s="350"/>
      <c r="G23" s="350"/>
      <c r="H23" s="350"/>
    </row>
    <row r="24" spans="1:8" ht="28.9" customHeight="1">
      <c r="A24" s="350"/>
      <c r="B24" s="350"/>
      <c r="C24" s="350"/>
      <c r="D24" s="350"/>
      <c r="E24" s="350"/>
      <c r="F24" s="350"/>
      <c r="G24" s="350"/>
      <c r="H24" s="350"/>
    </row>
    <row r="25" spans="1:8" ht="28.9" customHeight="1">
      <c r="A25" s="350"/>
      <c r="B25" s="350"/>
      <c r="C25" s="350"/>
      <c r="D25" s="350"/>
      <c r="E25" s="350"/>
      <c r="F25" s="350"/>
      <c r="G25" s="350"/>
      <c r="H25" s="350"/>
    </row>
    <row r="26" spans="1:8" ht="10.15" customHeight="1">
      <c r="A26" s="350"/>
      <c r="B26" s="350"/>
      <c r="C26" s="350"/>
      <c r="D26" s="350"/>
      <c r="E26" s="350"/>
      <c r="F26" s="350"/>
      <c r="G26" s="350"/>
      <c r="H26" s="350"/>
    </row>
    <row r="27" spans="1:8" ht="38.1" customHeight="1">
      <c r="A27" s="350"/>
      <c r="B27" s="350"/>
      <c r="C27" s="350"/>
      <c r="D27" s="350"/>
      <c r="E27" s="350"/>
      <c r="F27" s="350"/>
      <c r="G27" s="350"/>
      <c r="H27" s="350"/>
    </row>
  </sheetData>
  <mergeCells count="1">
    <mergeCell ref="A1:H27"/>
  </mergeCells>
  <phoneticPr fontId="50" type="noConversion"/>
  <pageMargins left="0.69930555555555596" right="0.69930555555555596"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A2" sqref="A2"/>
    </sheetView>
  </sheetViews>
  <sheetFormatPr defaultColWidth="7.875" defaultRowHeight="15.75"/>
  <cols>
    <col min="1" max="1" width="44.125" style="251" customWidth="1"/>
    <col min="2" max="2" width="18.875" style="251" customWidth="1"/>
    <col min="3" max="3" width="18" style="251" customWidth="1"/>
    <col min="4" max="4" width="8" style="251" bestFit="1" customWidth="1"/>
    <col min="5" max="5" width="7.875" style="251" bestFit="1" customWidth="1"/>
    <col min="6" max="6" width="8.5" style="251" hidden="1" customWidth="1"/>
    <col min="7" max="7" width="7.875" style="251" hidden="1" customWidth="1"/>
    <col min="8" max="255" width="7.875" style="251"/>
    <col min="256" max="256" width="35.75" style="251" customWidth="1"/>
    <col min="257" max="257" width="0" style="251" hidden="1" customWidth="1"/>
    <col min="258" max="259" width="12" style="251" customWidth="1"/>
    <col min="260" max="260" width="8" style="251" bestFit="1" customWidth="1"/>
    <col min="261" max="261" width="7.875" style="251" bestFit="1" customWidth="1"/>
    <col min="262" max="263" width="0" style="251" hidden="1" customWidth="1"/>
    <col min="264" max="511" width="7.875" style="251"/>
    <col min="512" max="512" width="35.75" style="251" customWidth="1"/>
    <col min="513" max="513" width="0" style="251" hidden="1" customWidth="1"/>
    <col min="514" max="515" width="12" style="251" customWidth="1"/>
    <col min="516" max="516" width="8" style="251" bestFit="1" customWidth="1"/>
    <col min="517" max="517" width="7.875" style="251" bestFit="1" customWidth="1"/>
    <col min="518" max="519" width="0" style="251" hidden="1" customWidth="1"/>
    <col min="520" max="767" width="7.875" style="251"/>
    <col min="768" max="768" width="35.75" style="251" customWidth="1"/>
    <col min="769" max="769" width="0" style="251" hidden="1" customWidth="1"/>
    <col min="770" max="771" width="12" style="251" customWidth="1"/>
    <col min="772" max="772" width="8" style="251" bestFit="1" customWidth="1"/>
    <col min="773" max="773" width="7.875" style="251" bestFit="1" customWidth="1"/>
    <col min="774" max="775" width="0" style="251" hidden="1" customWidth="1"/>
    <col min="776" max="1023" width="7.875" style="251"/>
    <col min="1024" max="1024" width="35.75" style="251" customWidth="1"/>
    <col min="1025" max="1025" width="0" style="251" hidden="1" customWidth="1"/>
    <col min="1026" max="1027" width="12" style="251" customWidth="1"/>
    <col min="1028" max="1028" width="8" style="251" bestFit="1" customWidth="1"/>
    <col min="1029" max="1029" width="7.875" style="251" bestFit="1" customWidth="1"/>
    <col min="1030" max="1031" width="0" style="251" hidden="1" customWidth="1"/>
    <col min="1032" max="1279" width="7.875" style="251"/>
    <col min="1280" max="1280" width="35.75" style="251" customWidth="1"/>
    <col min="1281" max="1281" width="0" style="251" hidden="1" customWidth="1"/>
    <col min="1282" max="1283" width="12" style="251" customWidth="1"/>
    <col min="1284" max="1284" width="8" style="251" bestFit="1" customWidth="1"/>
    <col min="1285" max="1285" width="7.875" style="251" bestFit="1" customWidth="1"/>
    <col min="1286" max="1287" width="0" style="251" hidden="1" customWidth="1"/>
    <col min="1288" max="1535" width="7.875" style="251"/>
    <col min="1536" max="1536" width="35.75" style="251" customWidth="1"/>
    <col min="1537" max="1537" width="0" style="251" hidden="1" customWidth="1"/>
    <col min="1538" max="1539" width="12" style="251" customWidth="1"/>
    <col min="1540" max="1540" width="8" style="251" bestFit="1" customWidth="1"/>
    <col min="1541" max="1541" width="7.875" style="251" bestFit="1" customWidth="1"/>
    <col min="1542" max="1543" width="0" style="251" hidden="1" customWidth="1"/>
    <col min="1544" max="1791" width="7.875" style="251"/>
    <col min="1792" max="1792" width="35.75" style="251" customWidth="1"/>
    <col min="1793" max="1793" width="0" style="251" hidden="1" customWidth="1"/>
    <col min="1794" max="1795" width="12" style="251" customWidth="1"/>
    <col min="1796" max="1796" width="8" style="251" bestFit="1" customWidth="1"/>
    <col min="1797" max="1797" width="7.875" style="251" bestFit="1" customWidth="1"/>
    <col min="1798" max="1799" width="0" style="251" hidden="1" customWidth="1"/>
    <col min="1800" max="2047" width="7.875" style="251"/>
    <col min="2048" max="2048" width="35.75" style="251" customWidth="1"/>
    <col min="2049" max="2049" width="0" style="251" hidden="1" customWidth="1"/>
    <col min="2050" max="2051" width="12" style="251" customWidth="1"/>
    <col min="2052" max="2052" width="8" style="251" bestFit="1" customWidth="1"/>
    <col min="2053" max="2053" width="7.875" style="251" bestFit="1" customWidth="1"/>
    <col min="2054" max="2055" width="0" style="251" hidden="1" customWidth="1"/>
    <col min="2056" max="2303" width="7.875" style="251"/>
    <col min="2304" max="2304" width="35.75" style="251" customWidth="1"/>
    <col min="2305" max="2305" width="0" style="251" hidden="1" customWidth="1"/>
    <col min="2306" max="2307" width="12" style="251" customWidth="1"/>
    <col min="2308" max="2308" width="8" style="251" bestFit="1" customWidth="1"/>
    <col min="2309" max="2309" width="7.875" style="251" bestFit="1" customWidth="1"/>
    <col min="2310" max="2311" width="0" style="251" hidden="1" customWidth="1"/>
    <col min="2312" max="2559" width="7.875" style="251"/>
    <col min="2560" max="2560" width="35.75" style="251" customWidth="1"/>
    <col min="2561" max="2561" width="0" style="251" hidden="1" customWidth="1"/>
    <col min="2562" max="2563" width="12" style="251" customWidth="1"/>
    <col min="2564" max="2564" width="8" style="251" bestFit="1" customWidth="1"/>
    <col min="2565" max="2565" width="7.875" style="251" bestFit="1" customWidth="1"/>
    <col min="2566" max="2567" width="0" style="251" hidden="1" customWidth="1"/>
    <col min="2568" max="2815" width="7.875" style="251"/>
    <col min="2816" max="2816" width="35.75" style="251" customWidth="1"/>
    <col min="2817" max="2817" width="0" style="251" hidden="1" customWidth="1"/>
    <col min="2818" max="2819" width="12" style="251" customWidth="1"/>
    <col min="2820" max="2820" width="8" style="251" bestFit="1" customWidth="1"/>
    <col min="2821" max="2821" width="7.875" style="251" bestFit="1" customWidth="1"/>
    <col min="2822" max="2823" width="0" style="251" hidden="1" customWidth="1"/>
    <col min="2824" max="3071" width="7.875" style="251"/>
    <col min="3072" max="3072" width="35.75" style="251" customWidth="1"/>
    <col min="3073" max="3073" width="0" style="251" hidden="1" customWidth="1"/>
    <col min="3074" max="3075" width="12" style="251" customWidth="1"/>
    <col min="3076" max="3076" width="8" style="251" bestFit="1" customWidth="1"/>
    <col min="3077" max="3077" width="7.875" style="251" bestFit="1" customWidth="1"/>
    <col min="3078" max="3079" width="0" style="251" hidden="1" customWidth="1"/>
    <col min="3080" max="3327" width="7.875" style="251"/>
    <col min="3328" max="3328" width="35.75" style="251" customWidth="1"/>
    <col min="3329" max="3329" width="0" style="251" hidden="1" customWidth="1"/>
    <col min="3330" max="3331" width="12" style="251" customWidth="1"/>
    <col min="3332" max="3332" width="8" style="251" bestFit="1" customWidth="1"/>
    <col min="3333" max="3333" width="7.875" style="251" bestFit="1" customWidth="1"/>
    <col min="3334" max="3335" width="0" style="251" hidden="1" customWidth="1"/>
    <col min="3336" max="3583" width="7.875" style="251"/>
    <col min="3584" max="3584" width="35.75" style="251" customWidth="1"/>
    <col min="3585" max="3585" width="0" style="251" hidden="1" customWidth="1"/>
    <col min="3586" max="3587" width="12" style="251" customWidth="1"/>
    <col min="3588" max="3588" width="8" style="251" bestFit="1" customWidth="1"/>
    <col min="3589" max="3589" width="7.875" style="251" bestFit="1" customWidth="1"/>
    <col min="3590" max="3591" width="0" style="251" hidden="1" customWidth="1"/>
    <col min="3592" max="3839" width="7.875" style="251"/>
    <col min="3840" max="3840" width="35.75" style="251" customWidth="1"/>
    <col min="3841" max="3841" width="0" style="251" hidden="1" customWidth="1"/>
    <col min="3842" max="3843" width="12" style="251" customWidth="1"/>
    <col min="3844" max="3844" width="8" style="251" bestFit="1" customWidth="1"/>
    <col min="3845" max="3845" width="7.875" style="251" bestFit="1" customWidth="1"/>
    <col min="3846" max="3847" width="0" style="251" hidden="1" customWidth="1"/>
    <col min="3848" max="4095" width="7.875" style="251"/>
    <col min="4096" max="4096" width="35.75" style="251" customWidth="1"/>
    <col min="4097" max="4097" width="0" style="251" hidden="1" customWidth="1"/>
    <col min="4098" max="4099" width="12" style="251" customWidth="1"/>
    <col min="4100" max="4100" width="8" style="251" bestFit="1" customWidth="1"/>
    <col min="4101" max="4101" width="7.875" style="251" bestFit="1" customWidth="1"/>
    <col min="4102" max="4103" width="0" style="251" hidden="1" customWidth="1"/>
    <col min="4104" max="4351" width="7.875" style="251"/>
    <col min="4352" max="4352" width="35.75" style="251" customWidth="1"/>
    <col min="4353" max="4353" width="0" style="251" hidden="1" customWidth="1"/>
    <col min="4354" max="4355" width="12" style="251" customWidth="1"/>
    <col min="4356" max="4356" width="8" style="251" bestFit="1" customWidth="1"/>
    <col min="4357" max="4357" width="7.875" style="251" bestFit="1" customWidth="1"/>
    <col min="4358" max="4359" width="0" style="251" hidden="1" customWidth="1"/>
    <col min="4360" max="4607" width="7.875" style="251"/>
    <col min="4608" max="4608" width="35.75" style="251" customWidth="1"/>
    <col min="4609" max="4609" width="0" style="251" hidden="1" customWidth="1"/>
    <col min="4610" max="4611" width="12" style="251" customWidth="1"/>
    <col min="4612" max="4612" width="8" style="251" bestFit="1" customWidth="1"/>
    <col min="4613" max="4613" width="7.875" style="251" bestFit="1" customWidth="1"/>
    <col min="4614" max="4615" width="0" style="251" hidden="1" customWidth="1"/>
    <col min="4616" max="4863" width="7.875" style="251"/>
    <col min="4864" max="4864" width="35.75" style="251" customWidth="1"/>
    <col min="4865" max="4865" width="0" style="251" hidden="1" customWidth="1"/>
    <col min="4866" max="4867" width="12" style="251" customWidth="1"/>
    <col min="4868" max="4868" width="8" style="251" bestFit="1" customWidth="1"/>
    <col min="4869" max="4869" width="7.875" style="251" bestFit="1" customWidth="1"/>
    <col min="4870" max="4871" width="0" style="251" hidden="1" customWidth="1"/>
    <col min="4872" max="5119" width="7.875" style="251"/>
    <col min="5120" max="5120" width="35.75" style="251" customWidth="1"/>
    <col min="5121" max="5121" width="0" style="251" hidden="1" customWidth="1"/>
    <col min="5122" max="5123" width="12" style="251" customWidth="1"/>
    <col min="5124" max="5124" width="8" style="251" bestFit="1" customWidth="1"/>
    <col min="5125" max="5125" width="7.875" style="251" bestFit="1" customWidth="1"/>
    <col min="5126" max="5127" width="0" style="251" hidden="1" customWidth="1"/>
    <col min="5128" max="5375" width="7.875" style="251"/>
    <col min="5376" max="5376" width="35.75" style="251" customWidth="1"/>
    <col min="5377" max="5377" width="0" style="251" hidden="1" customWidth="1"/>
    <col min="5378" max="5379" width="12" style="251" customWidth="1"/>
    <col min="5380" max="5380" width="8" style="251" bestFit="1" customWidth="1"/>
    <col min="5381" max="5381" width="7.875" style="251" bestFit="1" customWidth="1"/>
    <col min="5382" max="5383" width="0" style="251" hidden="1" customWidth="1"/>
    <col min="5384" max="5631" width="7.875" style="251"/>
    <col min="5632" max="5632" width="35.75" style="251" customWidth="1"/>
    <col min="5633" max="5633" width="0" style="251" hidden="1" customWidth="1"/>
    <col min="5634" max="5635" width="12" style="251" customWidth="1"/>
    <col min="5636" max="5636" width="8" style="251" bestFit="1" customWidth="1"/>
    <col min="5637" max="5637" width="7.875" style="251" bestFit="1" customWidth="1"/>
    <col min="5638" max="5639" width="0" style="251" hidden="1" customWidth="1"/>
    <col min="5640" max="5887" width="7.875" style="251"/>
    <col min="5888" max="5888" width="35.75" style="251" customWidth="1"/>
    <col min="5889" max="5889" width="0" style="251" hidden="1" customWidth="1"/>
    <col min="5890" max="5891" width="12" style="251" customWidth="1"/>
    <col min="5892" max="5892" width="8" style="251" bestFit="1" customWidth="1"/>
    <col min="5893" max="5893" width="7.875" style="251" bestFit="1" customWidth="1"/>
    <col min="5894" max="5895" width="0" style="251" hidden="1" customWidth="1"/>
    <col min="5896" max="6143" width="7.875" style="251"/>
    <col min="6144" max="6144" width="35.75" style="251" customWidth="1"/>
    <col min="6145" max="6145" width="0" style="251" hidden="1" customWidth="1"/>
    <col min="6146" max="6147" width="12" style="251" customWidth="1"/>
    <col min="6148" max="6148" width="8" style="251" bestFit="1" customWidth="1"/>
    <col min="6149" max="6149" width="7.875" style="251" bestFit="1" customWidth="1"/>
    <col min="6150" max="6151" width="0" style="251" hidden="1" customWidth="1"/>
    <col min="6152" max="6399" width="7.875" style="251"/>
    <col min="6400" max="6400" width="35.75" style="251" customWidth="1"/>
    <col min="6401" max="6401" width="0" style="251" hidden="1" customWidth="1"/>
    <col min="6402" max="6403" width="12" style="251" customWidth="1"/>
    <col min="6404" max="6404" width="8" style="251" bestFit="1" customWidth="1"/>
    <col min="6405" max="6405" width="7.875" style="251" bestFit="1" customWidth="1"/>
    <col min="6406" max="6407" width="0" style="251" hidden="1" customWidth="1"/>
    <col min="6408" max="6655" width="7.875" style="251"/>
    <col min="6656" max="6656" width="35.75" style="251" customWidth="1"/>
    <col min="6657" max="6657" width="0" style="251" hidden="1" customWidth="1"/>
    <col min="6658" max="6659" width="12" style="251" customWidth="1"/>
    <col min="6660" max="6660" width="8" style="251" bestFit="1" customWidth="1"/>
    <col min="6661" max="6661" width="7.875" style="251" bestFit="1" customWidth="1"/>
    <col min="6662" max="6663" width="0" style="251" hidden="1" customWidth="1"/>
    <col min="6664" max="6911" width="7.875" style="251"/>
    <col min="6912" max="6912" width="35.75" style="251" customWidth="1"/>
    <col min="6913" max="6913" width="0" style="251" hidden="1" customWidth="1"/>
    <col min="6914" max="6915" width="12" style="251" customWidth="1"/>
    <col min="6916" max="6916" width="8" style="251" bestFit="1" customWidth="1"/>
    <col min="6917" max="6917" width="7.875" style="251" bestFit="1" customWidth="1"/>
    <col min="6918" max="6919" width="0" style="251" hidden="1" customWidth="1"/>
    <col min="6920" max="7167" width="7.875" style="251"/>
    <col min="7168" max="7168" width="35.75" style="251" customWidth="1"/>
    <col min="7169" max="7169" width="0" style="251" hidden="1" customWidth="1"/>
    <col min="7170" max="7171" width="12" style="251" customWidth="1"/>
    <col min="7172" max="7172" width="8" style="251" bestFit="1" customWidth="1"/>
    <col min="7173" max="7173" width="7.875" style="251" bestFit="1" customWidth="1"/>
    <col min="7174" max="7175" width="0" style="251" hidden="1" customWidth="1"/>
    <col min="7176" max="7423" width="7.875" style="251"/>
    <col min="7424" max="7424" width="35.75" style="251" customWidth="1"/>
    <col min="7425" max="7425" width="0" style="251" hidden="1" customWidth="1"/>
    <col min="7426" max="7427" width="12" style="251" customWidth="1"/>
    <col min="7428" max="7428" width="8" style="251" bestFit="1" customWidth="1"/>
    <col min="7429" max="7429" width="7.875" style="251" bestFit="1" customWidth="1"/>
    <col min="7430" max="7431" width="0" style="251" hidden="1" customWidth="1"/>
    <col min="7432" max="7679" width="7.875" style="251"/>
    <col min="7680" max="7680" width="35.75" style="251" customWidth="1"/>
    <col min="7681" max="7681" width="0" style="251" hidden="1" customWidth="1"/>
    <col min="7682" max="7683" width="12" style="251" customWidth="1"/>
    <col min="7684" max="7684" width="8" style="251" bestFit="1" customWidth="1"/>
    <col min="7685" max="7685" width="7.875" style="251" bestFit="1" customWidth="1"/>
    <col min="7686" max="7687" width="0" style="251" hidden="1" customWidth="1"/>
    <col min="7688" max="7935" width="7.875" style="251"/>
    <col min="7936" max="7936" width="35.75" style="251" customWidth="1"/>
    <col min="7937" max="7937" width="0" style="251" hidden="1" customWidth="1"/>
    <col min="7938" max="7939" width="12" style="251" customWidth="1"/>
    <col min="7940" max="7940" width="8" style="251" bestFit="1" customWidth="1"/>
    <col min="7941" max="7941" width="7.875" style="251" bestFit="1" customWidth="1"/>
    <col min="7942" max="7943" width="0" style="251" hidden="1" customWidth="1"/>
    <col min="7944" max="8191" width="7.875" style="251"/>
    <col min="8192" max="8192" width="35.75" style="251" customWidth="1"/>
    <col min="8193" max="8193" width="0" style="251" hidden="1" customWidth="1"/>
    <col min="8194" max="8195" width="12" style="251" customWidth="1"/>
    <col min="8196" max="8196" width="8" style="251" bestFit="1" customWidth="1"/>
    <col min="8197" max="8197" width="7.875" style="251" bestFit="1" customWidth="1"/>
    <col min="8198" max="8199" width="0" style="251" hidden="1" customWidth="1"/>
    <col min="8200" max="8447" width="7.875" style="251"/>
    <col min="8448" max="8448" width="35.75" style="251" customWidth="1"/>
    <col min="8449" max="8449" width="0" style="251" hidden="1" customWidth="1"/>
    <col min="8450" max="8451" width="12" style="251" customWidth="1"/>
    <col min="8452" max="8452" width="8" style="251" bestFit="1" customWidth="1"/>
    <col min="8453" max="8453" width="7.875" style="251" bestFit="1" customWidth="1"/>
    <col min="8454" max="8455" width="0" style="251" hidden="1" customWidth="1"/>
    <col min="8456" max="8703" width="7.875" style="251"/>
    <col min="8704" max="8704" width="35.75" style="251" customWidth="1"/>
    <col min="8705" max="8705" width="0" style="251" hidden="1" customWidth="1"/>
    <col min="8706" max="8707" width="12" style="251" customWidth="1"/>
    <col min="8708" max="8708" width="8" style="251" bestFit="1" customWidth="1"/>
    <col min="8709" max="8709" width="7.875" style="251" bestFit="1" customWidth="1"/>
    <col min="8710" max="8711" width="0" style="251" hidden="1" customWidth="1"/>
    <col min="8712" max="8959" width="7.875" style="251"/>
    <col min="8960" max="8960" width="35.75" style="251" customWidth="1"/>
    <col min="8961" max="8961" width="0" style="251" hidden="1" customWidth="1"/>
    <col min="8962" max="8963" width="12" style="251" customWidth="1"/>
    <col min="8964" max="8964" width="8" style="251" bestFit="1" customWidth="1"/>
    <col min="8965" max="8965" width="7.875" style="251" bestFit="1" customWidth="1"/>
    <col min="8966" max="8967" width="0" style="251" hidden="1" customWidth="1"/>
    <col min="8968" max="9215" width="7.875" style="251"/>
    <col min="9216" max="9216" width="35.75" style="251" customWidth="1"/>
    <col min="9217" max="9217" width="0" style="251" hidden="1" customWidth="1"/>
    <col min="9218" max="9219" width="12" style="251" customWidth="1"/>
    <col min="9220" max="9220" width="8" style="251" bestFit="1" customWidth="1"/>
    <col min="9221" max="9221" width="7.875" style="251" bestFit="1" customWidth="1"/>
    <col min="9222" max="9223" width="0" style="251" hidden="1" customWidth="1"/>
    <col min="9224" max="9471" width="7.875" style="251"/>
    <col min="9472" max="9472" width="35.75" style="251" customWidth="1"/>
    <col min="9473" max="9473" width="0" style="251" hidden="1" customWidth="1"/>
    <col min="9474" max="9475" width="12" style="251" customWidth="1"/>
    <col min="9476" max="9476" width="8" style="251" bestFit="1" customWidth="1"/>
    <col min="9477" max="9477" width="7.875" style="251" bestFit="1" customWidth="1"/>
    <col min="9478" max="9479" width="0" style="251" hidden="1" customWidth="1"/>
    <col min="9480" max="9727" width="7.875" style="251"/>
    <col min="9728" max="9728" width="35.75" style="251" customWidth="1"/>
    <col min="9729" max="9729" width="0" style="251" hidden="1" customWidth="1"/>
    <col min="9730" max="9731" width="12" style="251" customWidth="1"/>
    <col min="9732" max="9732" width="8" style="251" bestFit="1" customWidth="1"/>
    <col min="9733" max="9733" width="7.875" style="251" bestFit="1" customWidth="1"/>
    <col min="9734" max="9735" width="0" style="251" hidden="1" customWidth="1"/>
    <col min="9736" max="9983" width="7.875" style="251"/>
    <col min="9984" max="9984" width="35.75" style="251" customWidth="1"/>
    <col min="9985" max="9985" width="0" style="251" hidden="1" customWidth="1"/>
    <col min="9986" max="9987" width="12" style="251" customWidth="1"/>
    <col min="9988" max="9988" width="8" style="251" bestFit="1" customWidth="1"/>
    <col min="9989" max="9989" width="7.875" style="251" bestFit="1" customWidth="1"/>
    <col min="9990" max="9991" width="0" style="251" hidden="1" customWidth="1"/>
    <col min="9992" max="10239" width="7.875" style="251"/>
    <col min="10240" max="10240" width="35.75" style="251" customWidth="1"/>
    <col min="10241" max="10241" width="0" style="251" hidden="1" customWidth="1"/>
    <col min="10242" max="10243" width="12" style="251" customWidth="1"/>
    <col min="10244" max="10244" width="8" style="251" bestFit="1" customWidth="1"/>
    <col min="10245" max="10245" width="7.875" style="251" bestFit="1" customWidth="1"/>
    <col min="10246" max="10247" width="0" style="251" hidden="1" customWidth="1"/>
    <col min="10248" max="10495" width="7.875" style="251"/>
    <col min="10496" max="10496" width="35.75" style="251" customWidth="1"/>
    <col min="10497" max="10497" width="0" style="251" hidden="1" customWidth="1"/>
    <col min="10498" max="10499" width="12" style="251" customWidth="1"/>
    <col min="10500" max="10500" width="8" style="251" bestFit="1" customWidth="1"/>
    <col min="10501" max="10501" width="7.875" style="251" bestFit="1" customWidth="1"/>
    <col min="10502" max="10503" width="0" style="251" hidden="1" customWidth="1"/>
    <col min="10504" max="10751" width="7.875" style="251"/>
    <col min="10752" max="10752" width="35.75" style="251" customWidth="1"/>
    <col min="10753" max="10753" width="0" style="251" hidden="1" customWidth="1"/>
    <col min="10754" max="10755" width="12" style="251" customWidth="1"/>
    <col min="10756" max="10756" width="8" style="251" bestFit="1" customWidth="1"/>
    <col min="10757" max="10757" width="7.875" style="251" bestFit="1" customWidth="1"/>
    <col min="10758" max="10759" width="0" style="251" hidden="1" customWidth="1"/>
    <col min="10760" max="11007" width="7.875" style="251"/>
    <col min="11008" max="11008" width="35.75" style="251" customWidth="1"/>
    <col min="11009" max="11009" width="0" style="251" hidden="1" customWidth="1"/>
    <col min="11010" max="11011" width="12" style="251" customWidth="1"/>
    <col min="11012" max="11012" width="8" style="251" bestFit="1" customWidth="1"/>
    <col min="11013" max="11013" width="7.875" style="251" bestFit="1" customWidth="1"/>
    <col min="11014" max="11015" width="0" style="251" hidden="1" customWidth="1"/>
    <col min="11016" max="11263" width="7.875" style="251"/>
    <col min="11264" max="11264" width="35.75" style="251" customWidth="1"/>
    <col min="11265" max="11265" width="0" style="251" hidden="1" customWidth="1"/>
    <col min="11266" max="11267" width="12" style="251" customWidth="1"/>
    <col min="11268" max="11268" width="8" style="251" bestFit="1" customWidth="1"/>
    <col min="11269" max="11269" width="7.875" style="251" bestFit="1" customWidth="1"/>
    <col min="11270" max="11271" width="0" style="251" hidden="1" customWidth="1"/>
    <col min="11272" max="11519" width="7.875" style="251"/>
    <col min="11520" max="11520" width="35.75" style="251" customWidth="1"/>
    <col min="11521" max="11521" width="0" style="251" hidden="1" customWidth="1"/>
    <col min="11522" max="11523" width="12" style="251" customWidth="1"/>
    <col min="11524" max="11524" width="8" style="251" bestFit="1" customWidth="1"/>
    <col min="11525" max="11525" width="7.875" style="251" bestFit="1" customWidth="1"/>
    <col min="11526" max="11527" width="0" style="251" hidden="1" customWidth="1"/>
    <col min="11528" max="11775" width="7.875" style="251"/>
    <col min="11776" max="11776" width="35.75" style="251" customWidth="1"/>
    <col min="11777" max="11777" width="0" style="251" hidden="1" customWidth="1"/>
    <col min="11778" max="11779" width="12" style="251" customWidth="1"/>
    <col min="11780" max="11780" width="8" style="251" bestFit="1" customWidth="1"/>
    <col min="11781" max="11781" width="7.875" style="251" bestFit="1" customWidth="1"/>
    <col min="11782" max="11783" width="0" style="251" hidden="1" customWidth="1"/>
    <col min="11784" max="12031" width="7.875" style="251"/>
    <col min="12032" max="12032" width="35.75" style="251" customWidth="1"/>
    <col min="12033" max="12033" width="0" style="251" hidden="1" customWidth="1"/>
    <col min="12034" max="12035" width="12" style="251" customWidth="1"/>
    <col min="12036" max="12036" width="8" style="251" bestFit="1" customWidth="1"/>
    <col min="12037" max="12037" width="7.875" style="251" bestFit="1" customWidth="1"/>
    <col min="12038" max="12039" width="0" style="251" hidden="1" customWidth="1"/>
    <col min="12040" max="12287" width="7.875" style="251"/>
    <col min="12288" max="12288" width="35.75" style="251" customWidth="1"/>
    <col min="12289" max="12289" width="0" style="251" hidden="1" customWidth="1"/>
    <col min="12290" max="12291" width="12" style="251" customWidth="1"/>
    <col min="12292" max="12292" width="8" style="251" bestFit="1" customWidth="1"/>
    <col min="12293" max="12293" width="7.875" style="251" bestFit="1" customWidth="1"/>
    <col min="12294" max="12295" width="0" style="251" hidden="1" customWidth="1"/>
    <col min="12296" max="12543" width="7.875" style="251"/>
    <col min="12544" max="12544" width="35.75" style="251" customWidth="1"/>
    <col min="12545" max="12545" width="0" style="251" hidden="1" customWidth="1"/>
    <col min="12546" max="12547" width="12" style="251" customWidth="1"/>
    <col min="12548" max="12548" width="8" style="251" bestFit="1" customWidth="1"/>
    <col min="12549" max="12549" width="7.875" style="251" bestFit="1" customWidth="1"/>
    <col min="12550" max="12551" width="0" style="251" hidden="1" customWidth="1"/>
    <col min="12552" max="12799" width="7.875" style="251"/>
    <col min="12800" max="12800" width="35.75" style="251" customWidth="1"/>
    <col min="12801" max="12801" width="0" style="251" hidden="1" customWidth="1"/>
    <col min="12802" max="12803" width="12" style="251" customWidth="1"/>
    <col min="12804" max="12804" width="8" style="251" bestFit="1" customWidth="1"/>
    <col min="12805" max="12805" width="7.875" style="251" bestFit="1" customWidth="1"/>
    <col min="12806" max="12807" width="0" style="251" hidden="1" customWidth="1"/>
    <col min="12808" max="13055" width="7.875" style="251"/>
    <col min="13056" max="13056" width="35.75" style="251" customWidth="1"/>
    <col min="13057" max="13057" width="0" style="251" hidden="1" customWidth="1"/>
    <col min="13058" max="13059" width="12" style="251" customWidth="1"/>
    <col min="13060" max="13060" width="8" style="251" bestFit="1" customWidth="1"/>
    <col min="13061" max="13061" width="7.875" style="251" bestFit="1" customWidth="1"/>
    <col min="13062" max="13063" width="0" style="251" hidden="1" customWidth="1"/>
    <col min="13064" max="13311" width="7.875" style="251"/>
    <col min="13312" max="13312" width="35.75" style="251" customWidth="1"/>
    <col min="13313" max="13313" width="0" style="251" hidden="1" customWidth="1"/>
    <col min="13314" max="13315" width="12" style="251" customWidth="1"/>
    <col min="13316" max="13316" width="8" style="251" bestFit="1" customWidth="1"/>
    <col min="13317" max="13317" width="7.875" style="251" bestFit="1" customWidth="1"/>
    <col min="13318" max="13319" width="0" style="251" hidden="1" customWidth="1"/>
    <col min="13320" max="13567" width="7.875" style="251"/>
    <col min="13568" max="13568" width="35.75" style="251" customWidth="1"/>
    <col min="13569" max="13569" width="0" style="251" hidden="1" customWidth="1"/>
    <col min="13570" max="13571" width="12" style="251" customWidth="1"/>
    <col min="13572" max="13572" width="8" style="251" bestFit="1" customWidth="1"/>
    <col min="13573" max="13573" width="7.875" style="251" bestFit="1" customWidth="1"/>
    <col min="13574" max="13575" width="0" style="251" hidden="1" customWidth="1"/>
    <col min="13576" max="13823" width="7.875" style="251"/>
    <col min="13824" max="13824" width="35.75" style="251" customWidth="1"/>
    <col min="13825" max="13825" width="0" style="251" hidden="1" customWidth="1"/>
    <col min="13826" max="13827" width="12" style="251" customWidth="1"/>
    <col min="13828" max="13828" width="8" style="251" bestFit="1" customWidth="1"/>
    <col min="13829" max="13829" width="7.875" style="251" bestFit="1" customWidth="1"/>
    <col min="13830" max="13831" width="0" style="251" hidden="1" customWidth="1"/>
    <col min="13832" max="14079" width="7.875" style="251"/>
    <col min="14080" max="14080" width="35.75" style="251" customWidth="1"/>
    <col min="14081" max="14081" width="0" style="251" hidden="1" customWidth="1"/>
    <col min="14082" max="14083" width="12" style="251" customWidth="1"/>
    <col min="14084" max="14084" width="8" style="251" bestFit="1" customWidth="1"/>
    <col min="14085" max="14085" width="7.875" style="251" bestFit="1" customWidth="1"/>
    <col min="14086" max="14087" width="0" style="251" hidden="1" customWidth="1"/>
    <col min="14088" max="14335" width="7.875" style="251"/>
    <col min="14336" max="14336" width="35.75" style="251" customWidth="1"/>
    <col min="14337" max="14337" width="0" style="251" hidden="1" customWidth="1"/>
    <col min="14338" max="14339" width="12" style="251" customWidth="1"/>
    <col min="14340" max="14340" width="8" style="251" bestFit="1" customWidth="1"/>
    <col min="14341" max="14341" width="7.875" style="251" bestFit="1" customWidth="1"/>
    <col min="14342" max="14343" width="0" style="251" hidden="1" customWidth="1"/>
    <col min="14344" max="14591" width="7.875" style="251"/>
    <col min="14592" max="14592" width="35.75" style="251" customWidth="1"/>
    <col min="14593" max="14593" width="0" style="251" hidden="1" customWidth="1"/>
    <col min="14594" max="14595" width="12" style="251" customWidth="1"/>
    <col min="14596" max="14596" width="8" style="251" bestFit="1" customWidth="1"/>
    <col min="14597" max="14597" width="7.875" style="251" bestFit="1" customWidth="1"/>
    <col min="14598" max="14599" width="0" style="251" hidden="1" customWidth="1"/>
    <col min="14600" max="14847" width="7.875" style="251"/>
    <col min="14848" max="14848" width="35.75" style="251" customWidth="1"/>
    <col min="14849" max="14849" width="0" style="251" hidden="1" customWidth="1"/>
    <col min="14850" max="14851" width="12" style="251" customWidth="1"/>
    <col min="14852" max="14852" width="8" style="251" bestFit="1" customWidth="1"/>
    <col min="14853" max="14853" width="7.875" style="251" bestFit="1" customWidth="1"/>
    <col min="14854" max="14855" width="0" style="251" hidden="1" customWidth="1"/>
    <col min="14856" max="15103" width="7.875" style="251"/>
    <col min="15104" max="15104" width="35.75" style="251" customWidth="1"/>
    <col min="15105" max="15105" width="0" style="251" hidden="1" customWidth="1"/>
    <col min="15106" max="15107" width="12" style="251" customWidth="1"/>
    <col min="15108" max="15108" width="8" style="251" bestFit="1" customWidth="1"/>
    <col min="15109" max="15109" width="7.875" style="251" bestFit="1" customWidth="1"/>
    <col min="15110" max="15111" width="0" style="251" hidden="1" customWidth="1"/>
    <col min="15112" max="15359" width="7.875" style="251"/>
    <col min="15360" max="15360" width="35.75" style="251" customWidth="1"/>
    <col min="15361" max="15361" width="0" style="251" hidden="1" customWidth="1"/>
    <col min="15362" max="15363" width="12" style="251" customWidth="1"/>
    <col min="15364" max="15364" width="8" style="251" bestFit="1" customWidth="1"/>
    <col min="15365" max="15365" width="7.875" style="251" bestFit="1" customWidth="1"/>
    <col min="15366" max="15367" width="0" style="251" hidden="1" customWidth="1"/>
    <col min="15368" max="15615" width="7.875" style="251"/>
    <col min="15616" max="15616" width="35.75" style="251" customWidth="1"/>
    <col min="15617" max="15617" width="0" style="251" hidden="1" customWidth="1"/>
    <col min="15618" max="15619" width="12" style="251" customWidth="1"/>
    <col min="15620" max="15620" width="8" style="251" bestFit="1" customWidth="1"/>
    <col min="15621" max="15621" width="7.875" style="251" bestFit="1" customWidth="1"/>
    <col min="15622" max="15623" width="0" style="251" hidden="1" customWidth="1"/>
    <col min="15624" max="15871" width="7.875" style="251"/>
    <col min="15872" max="15872" width="35.75" style="251" customWidth="1"/>
    <col min="15873" max="15873" width="0" style="251" hidden="1" customWidth="1"/>
    <col min="15874" max="15875" width="12" style="251" customWidth="1"/>
    <col min="15876" max="15876" width="8" style="251" bestFit="1" customWidth="1"/>
    <col min="15877" max="15877" width="7.875" style="251" bestFit="1" customWidth="1"/>
    <col min="15878" max="15879" width="0" style="251" hidden="1" customWidth="1"/>
    <col min="15880" max="16127" width="7.875" style="251"/>
    <col min="16128" max="16128" width="35.75" style="251" customWidth="1"/>
    <col min="16129" max="16129" width="0" style="251" hidden="1" customWidth="1"/>
    <col min="16130" max="16131" width="12" style="251" customWidth="1"/>
    <col min="16132" max="16132" width="8" style="251" bestFit="1" customWidth="1"/>
    <col min="16133" max="16133" width="7.875" style="251" bestFit="1" customWidth="1"/>
    <col min="16134" max="16135" width="0" style="251" hidden="1" customWidth="1"/>
    <col min="16136" max="16384" width="7.875" style="251"/>
  </cols>
  <sheetData>
    <row r="1" spans="1:6" ht="18.75">
      <c r="A1" s="28" t="s">
        <v>1597</v>
      </c>
      <c r="B1" s="252"/>
      <c r="C1" s="252"/>
    </row>
    <row r="2" spans="1:6" ht="24">
      <c r="A2" s="281" t="s">
        <v>1630</v>
      </c>
      <c r="B2" s="267"/>
      <c r="C2" s="267"/>
    </row>
    <row r="3" spans="1:6">
      <c r="A3" s="253"/>
      <c r="B3" s="253"/>
      <c r="C3" s="268" t="s">
        <v>1598</v>
      </c>
    </row>
    <row r="4" spans="1:6" s="271" customFormat="1" ht="46.5" customHeight="1">
      <c r="A4" s="269" t="s">
        <v>1599</v>
      </c>
      <c r="B4" s="269" t="s">
        <v>1600</v>
      </c>
      <c r="C4" s="269" t="s">
        <v>1601</v>
      </c>
      <c r="D4" s="270"/>
    </row>
    <row r="5" spans="1:6" s="274" customFormat="1" ht="46.5" customHeight="1">
      <c r="A5" s="272" t="s">
        <v>1602</v>
      </c>
      <c r="B5" s="282"/>
      <c r="C5" s="283" t="s">
        <v>1603</v>
      </c>
      <c r="D5" s="273"/>
    </row>
    <row r="6" spans="1:6" s="276" customFormat="1" ht="46.5" customHeight="1">
      <c r="A6" s="272" t="s">
        <v>1604</v>
      </c>
      <c r="B6" s="282" t="s">
        <v>1605</v>
      </c>
      <c r="C6" s="283"/>
      <c r="D6" s="275"/>
      <c r="F6" s="276">
        <v>988753</v>
      </c>
    </row>
    <row r="7" spans="1:6" s="276" customFormat="1" ht="46.5" customHeight="1">
      <c r="A7" s="272" t="s">
        <v>1606</v>
      </c>
      <c r="B7" s="282"/>
      <c r="C7" s="283">
        <v>0</v>
      </c>
      <c r="D7" s="275"/>
    </row>
    <row r="8" spans="1:6" s="276" customFormat="1" ht="46.5" customHeight="1">
      <c r="A8" s="272" t="s">
        <v>1607</v>
      </c>
      <c r="B8" s="282"/>
      <c r="C8" s="283">
        <v>0</v>
      </c>
      <c r="D8" s="275"/>
    </row>
    <row r="9" spans="1:6" s="279" customFormat="1" ht="46.5" customHeight="1">
      <c r="A9" s="277" t="s">
        <v>1608</v>
      </c>
      <c r="B9" s="282"/>
      <c r="C9" s="283">
        <v>4.8499999999999996</v>
      </c>
      <c r="D9" s="278"/>
      <c r="F9" s="279">
        <v>822672</v>
      </c>
    </row>
    <row r="10" spans="1:6" s="279" customFormat="1" ht="46.5" customHeight="1">
      <c r="A10" s="284" t="s">
        <v>1609</v>
      </c>
      <c r="B10" s="282"/>
      <c r="C10" s="283"/>
      <c r="D10" s="278"/>
    </row>
    <row r="11" spans="1:6" s="279" customFormat="1" ht="46.5" customHeight="1">
      <c r="A11" s="284" t="s">
        <v>1610</v>
      </c>
      <c r="B11" s="282"/>
      <c r="C11" s="283">
        <v>4.8499999999999996</v>
      </c>
      <c r="D11" s="278"/>
    </row>
    <row r="12" spans="1:6" s="249" customFormat="1" ht="46.5" customHeight="1">
      <c r="A12" s="272" t="s">
        <v>1611</v>
      </c>
      <c r="B12" s="283"/>
      <c r="C12" s="283">
        <v>3.84</v>
      </c>
      <c r="D12" s="257"/>
    </row>
    <row r="13" spans="1:6" s="279" customFormat="1" ht="46.5" customHeight="1">
      <c r="A13" s="272" t="s">
        <v>1612</v>
      </c>
      <c r="B13" s="283"/>
      <c r="C13" s="283">
        <v>305.23</v>
      </c>
      <c r="D13" s="278"/>
      <c r="F13" s="279">
        <v>988753</v>
      </c>
    </row>
    <row r="14" spans="1:6" s="279" customFormat="1" ht="46.5" customHeight="1">
      <c r="A14" s="277" t="s">
        <v>1613</v>
      </c>
      <c r="B14" s="282">
        <v>3.64</v>
      </c>
      <c r="C14" s="283"/>
      <c r="D14" s="278"/>
      <c r="F14" s="279">
        <v>822672</v>
      </c>
    </row>
    <row r="15" spans="1:6" s="250" customFormat="1" ht="46.5" customHeight="1">
      <c r="A15" s="280" t="s">
        <v>1614</v>
      </c>
      <c r="B15" s="282">
        <v>342.83</v>
      </c>
      <c r="C15" s="282"/>
      <c r="D15" s="264"/>
    </row>
  </sheetData>
  <phoneticPr fontId="50" type="noConversion"/>
  <pageMargins left="0.7708333333333333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2" sqref="A2"/>
    </sheetView>
  </sheetViews>
  <sheetFormatPr defaultColWidth="7.875" defaultRowHeight="15.75"/>
  <cols>
    <col min="1" max="1" width="42.5" style="251" customWidth="1"/>
    <col min="2" max="3" width="18.75" style="251" customWidth="1"/>
    <col min="4" max="4" width="8" style="251" bestFit="1" customWidth="1"/>
    <col min="5" max="5" width="7.875" style="251" bestFit="1" customWidth="1"/>
    <col min="6" max="6" width="8.5" style="251" hidden="1" customWidth="1"/>
    <col min="7" max="7" width="7.875" style="251" hidden="1" customWidth="1"/>
    <col min="8" max="255" width="7.875" style="251"/>
    <col min="256" max="256" width="35.75" style="251" customWidth="1"/>
    <col min="257" max="257" width="0" style="251" hidden="1" customWidth="1"/>
    <col min="258" max="259" width="12" style="251" customWidth="1"/>
    <col min="260" max="260" width="8" style="251" bestFit="1" customWidth="1"/>
    <col min="261" max="261" width="7.875" style="251" bestFit="1" customWidth="1"/>
    <col min="262" max="263" width="0" style="251" hidden="1" customWidth="1"/>
    <col min="264" max="511" width="7.875" style="251"/>
    <col min="512" max="512" width="35.75" style="251" customWidth="1"/>
    <col min="513" max="513" width="0" style="251" hidden="1" customWidth="1"/>
    <col min="514" max="515" width="12" style="251" customWidth="1"/>
    <col min="516" max="516" width="8" style="251" bestFit="1" customWidth="1"/>
    <col min="517" max="517" width="7.875" style="251" bestFit="1" customWidth="1"/>
    <col min="518" max="519" width="0" style="251" hidden="1" customWidth="1"/>
    <col min="520" max="767" width="7.875" style="251"/>
    <col min="768" max="768" width="35.75" style="251" customWidth="1"/>
    <col min="769" max="769" width="0" style="251" hidden="1" customWidth="1"/>
    <col min="770" max="771" width="12" style="251" customWidth="1"/>
    <col min="772" max="772" width="8" style="251" bestFit="1" customWidth="1"/>
    <col min="773" max="773" width="7.875" style="251" bestFit="1" customWidth="1"/>
    <col min="774" max="775" width="0" style="251" hidden="1" customWidth="1"/>
    <col min="776" max="1023" width="7.875" style="251"/>
    <col min="1024" max="1024" width="35.75" style="251" customWidth="1"/>
    <col min="1025" max="1025" width="0" style="251" hidden="1" customWidth="1"/>
    <col min="1026" max="1027" width="12" style="251" customWidth="1"/>
    <col min="1028" max="1028" width="8" style="251" bestFit="1" customWidth="1"/>
    <col min="1029" max="1029" width="7.875" style="251" bestFit="1" customWidth="1"/>
    <col min="1030" max="1031" width="0" style="251" hidden="1" customWidth="1"/>
    <col min="1032" max="1279" width="7.875" style="251"/>
    <col min="1280" max="1280" width="35.75" style="251" customWidth="1"/>
    <col min="1281" max="1281" width="0" style="251" hidden="1" customWidth="1"/>
    <col min="1282" max="1283" width="12" style="251" customWidth="1"/>
    <col min="1284" max="1284" width="8" style="251" bestFit="1" customWidth="1"/>
    <col min="1285" max="1285" width="7.875" style="251" bestFit="1" customWidth="1"/>
    <col min="1286" max="1287" width="0" style="251" hidden="1" customWidth="1"/>
    <col min="1288" max="1535" width="7.875" style="251"/>
    <col min="1536" max="1536" width="35.75" style="251" customWidth="1"/>
    <col min="1537" max="1537" width="0" style="251" hidden="1" customWidth="1"/>
    <col min="1538" max="1539" width="12" style="251" customWidth="1"/>
    <col min="1540" max="1540" width="8" style="251" bestFit="1" customWidth="1"/>
    <col min="1541" max="1541" width="7.875" style="251" bestFit="1" customWidth="1"/>
    <col min="1542" max="1543" width="0" style="251" hidden="1" customWidth="1"/>
    <col min="1544" max="1791" width="7.875" style="251"/>
    <col min="1792" max="1792" width="35.75" style="251" customWidth="1"/>
    <col min="1793" max="1793" width="0" style="251" hidden="1" customWidth="1"/>
    <col min="1794" max="1795" width="12" style="251" customWidth="1"/>
    <col min="1796" max="1796" width="8" style="251" bestFit="1" customWidth="1"/>
    <col min="1797" max="1797" width="7.875" style="251" bestFit="1" customWidth="1"/>
    <col min="1798" max="1799" width="0" style="251" hidden="1" customWidth="1"/>
    <col min="1800" max="2047" width="7.875" style="251"/>
    <col min="2048" max="2048" width="35.75" style="251" customWidth="1"/>
    <col min="2049" max="2049" width="0" style="251" hidden="1" customWidth="1"/>
    <col min="2050" max="2051" width="12" style="251" customWidth="1"/>
    <col min="2052" max="2052" width="8" style="251" bestFit="1" customWidth="1"/>
    <col min="2053" max="2053" width="7.875" style="251" bestFit="1" customWidth="1"/>
    <col min="2054" max="2055" width="0" style="251" hidden="1" customWidth="1"/>
    <col min="2056" max="2303" width="7.875" style="251"/>
    <col min="2304" max="2304" width="35.75" style="251" customWidth="1"/>
    <col min="2305" max="2305" width="0" style="251" hidden="1" customWidth="1"/>
    <col min="2306" max="2307" width="12" style="251" customWidth="1"/>
    <col min="2308" max="2308" width="8" style="251" bestFit="1" customWidth="1"/>
    <col min="2309" max="2309" width="7.875" style="251" bestFit="1" customWidth="1"/>
    <col min="2310" max="2311" width="0" style="251" hidden="1" customWidth="1"/>
    <col min="2312" max="2559" width="7.875" style="251"/>
    <col min="2560" max="2560" width="35.75" style="251" customWidth="1"/>
    <col min="2561" max="2561" width="0" style="251" hidden="1" customWidth="1"/>
    <col min="2562" max="2563" width="12" style="251" customWidth="1"/>
    <col min="2564" max="2564" width="8" style="251" bestFit="1" customWidth="1"/>
    <col min="2565" max="2565" width="7.875" style="251" bestFit="1" customWidth="1"/>
    <col min="2566" max="2567" width="0" style="251" hidden="1" customWidth="1"/>
    <col min="2568" max="2815" width="7.875" style="251"/>
    <col min="2816" max="2816" width="35.75" style="251" customWidth="1"/>
    <col min="2817" max="2817" width="0" style="251" hidden="1" customWidth="1"/>
    <col min="2818" max="2819" width="12" style="251" customWidth="1"/>
    <col min="2820" max="2820" width="8" style="251" bestFit="1" customWidth="1"/>
    <col min="2821" max="2821" width="7.875" style="251" bestFit="1" customWidth="1"/>
    <col min="2822" max="2823" width="0" style="251" hidden="1" customWidth="1"/>
    <col min="2824" max="3071" width="7.875" style="251"/>
    <col min="3072" max="3072" width="35.75" style="251" customWidth="1"/>
    <col min="3073" max="3073" width="0" style="251" hidden="1" customWidth="1"/>
    <col min="3074" max="3075" width="12" style="251" customWidth="1"/>
    <col min="3076" max="3076" width="8" style="251" bestFit="1" customWidth="1"/>
    <col min="3077" max="3077" width="7.875" style="251" bestFit="1" customWidth="1"/>
    <col min="3078" max="3079" width="0" style="251" hidden="1" customWidth="1"/>
    <col min="3080" max="3327" width="7.875" style="251"/>
    <col min="3328" max="3328" width="35.75" style="251" customWidth="1"/>
    <col min="3329" max="3329" width="0" style="251" hidden="1" customWidth="1"/>
    <col min="3330" max="3331" width="12" style="251" customWidth="1"/>
    <col min="3332" max="3332" width="8" style="251" bestFit="1" customWidth="1"/>
    <col min="3333" max="3333" width="7.875" style="251" bestFit="1" customWidth="1"/>
    <col min="3334" max="3335" width="0" style="251" hidden="1" customWidth="1"/>
    <col min="3336" max="3583" width="7.875" style="251"/>
    <col min="3584" max="3584" width="35.75" style="251" customWidth="1"/>
    <col min="3585" max="3585" width="0" style="251" hidden="1" customWidth="1"/>
    <col min="3586" max="3587" width="12" style="251" customWidth="1"/>
    <col min="3588" max="3588" width="8" style="251" bestFit="1" customWidth="1"/>
    <col min="3589" max="3589" width="7.875" style="251" bestFit="1" customWidth="1"/>
    <col min="3590" max="3591" width="0" style="251" hidden="1" customWidth="1"/>
    <col min="3592" max="3839" width="7.875" style="251"/>
    <col min="3840" max="3840" width="35.75" style="251" customWidth="1"/>
    <col min="3841" max="3841" width="0" style="251" hidden="1" customWidth="1"/>
    <col min="3842" max="3843" width="12" style="251" customWidth="1"/>
    <col min="3844" max="3844" width="8" style="251" bestFit="1" customWidth="1"/>
    <col min="3845" max="3845" width="7.875" style="251" bestFit="1" customWidth="1"/>
    <col min="3846" max="3847" width="0" style="251" hidden="1" customWidth="1"/>
    <col min="3848" max="4095" width="7.875" style="251"/>
    <col min="4096" max="4096" width="35.75" style="251" customWidth="1"/>
    <col min="4097" max="4097" width="0" style="251" hidden="1" customWidth="1"/>
    <col min="4098" max="4099" width="12" style="251" customWidth="1"/>
    <col min="4100" max="4100" width="8" style="251" bestFit="1" customWidth="1"/>
    <col min="4101" max="4101" width="7.875" style="251" bestFit="1" customWidth="1"/>
    <col min="4102" max="4103" width="0" style="251" hidden="1" customWidth="1"/>
    <col min="4104" max="4351" width="7.875" style="251"/>
    <col min="4352" max="4352" width="35.75" style="251" customWidth="1"/>
    <col min="4353" max="4353" width="0" style="251" hidden="1" customWidth="1"/>
    <col min="4354" max="4355" width="12" style="251" customWidth="1"/>
    <col min="4356" max="4356" width="8" style="251" bestFit="1" customWidth="1"/>
    <col min="4357" max="4357" width="7.875" style="251" bestFit="1" customWidth="1"/>
    <col min="4358" max="4359" width="0" style="251" hidden="1" customWidth="1"/>
    <col min="4360" max="4607" width="7.875" style="251"/>
    <col min="4608" max="4608" width="35.75" style="251" customWidth="1"/>
    <col min="4609" max="4609" width="0" style="251" hidden="1" customWidth="1"/>
    <col min="4610" max="4611" width="12" style="251" customWidth="1"/>
    <col min="4612" max="4612" width="8" style="251" bestFit="1" customWidth="1"/>
    <col min="4613" max="4613" width="7.875" style="251" bestFit="1" customWidth="1"/>
    <col min="4614" max="4615" width="0" style="251" hidden="1" customWidth="1"/>
    <col min="4616" max="4863" width="7.875" style="251"/>
    <col min="4864" max="4864" width="35.75" style="251" customWidth="1"/>
    <col min="4865" max="4865" width="0" style="251" hidden="1" customWidth="1"/>
    <col min="4866" max="4867" width="12" style="251" customWidth="1"/>
    <col min="4868" max="4868" width="8" style="251" bestFit="1" customWidth="1"/>
    <col min="4869" max="4869" width="7.875" style="251" bestFit="1" customWidth="1"/>
    <col min="4870" max="4871" width="0" style="251" hidden="1" customWidth="1"/>
    <col min="4872" max="5119" width="7.875" style="251"/>
    <col min="5120" max="5120" width="35.75" style="251" customWidth="1"/>
    <col min="5121" max="5121" width="0" style="251" hidden="1" customWidth="1"/>
    <col min="5122" max="5123" width="12" style="251" customWidth="1"/>
    <col min="5124" max="5124" width="8" style="251" bestFit="1" customWidth="1"/>
    <col min="5125" max="5125" width="7.875" style="251" bestFit="1" customWidth="1"/>
    <col min="5126" max="5127" width="0" style="251" hidden="1" customWidth="1"/>
    <col min="5128" max="5375" width="7.875" style="251"/>
    <col min="5376" max="5376" width="35.75" style="251" customWidth="1"/>
    <col min="5377" max="5377" width="0" style="251" hidden="1" customWidth="1"/>
    <col min="5378" max="5379" width="12" style="251" customWidth="1"/>
    <col min="5380" max="5380" width="8" style="251" bestFit="1" customWidth="1"/>
    <col min="5381" max="5381" width="7.875" style="251" bestFit="1" customWidth="1"/>
    <col min="5382" max="5383" width="0" style="251" hidden="1" customWidth="1"/>
    <col min="5384" max="5631" width="7.875" style="251"/>
    <col min="5632" max="5632" width="35.75" style="251" customWidth="1"/>
    <col min="5633" max="5633" width="0" style="251" hidden="1" customWidth="1"/>
    <col min="5634" max="5635" width="12" style="251" customWidth="1"/>
    <col min="5636" max="5636" width="8" style="251" bestFit="1" customWidth="1"/>
    <col min="5637" max="5637" width="7.875" style="251" bestFit="1" customWidth="1"/>
    <col min="5638" max="5639" width="0" style="251" hidden="1" customWidth="1"/>
    <col min="5640" max="5887" width="7.875" style="251"/>
    <col min="5888" max="5888" width="35.75" style="251" customWidth="1"/>
    <col min="5889" max="5889" width="0" style="251" hidden="1" customWidth="1"/>
    <col min="5890" max="5891" width="12" style="251" customWidth="1"/>
    <col min="5892" max="5892" width="8" style="251" bestFit="1" customWidth="1"/>
    <col min="5893" max="5893" width="7.875" style="251" bestFit="1" customWidth="1"/>
    <col min="5894" max="5895" width="0" style="251" hidden="1" customWidth="1"/>
    <col min="5896" max="6143" width="7.875" style="251"/>
    <col min="6144" max="6144" width="35.75" style="251" customWidth="1"/>
    <col min="6145" max="6145" width="0" style="251" hidden="1" customWidth="1"/>
    <col min="6146" max="6147" width="12" style="251" customWidth="1"/>
    <col min="6148" max="6148" width="8" style="251" bestFit="1" customWidth="1"/>
    <col min="6149" max="6149" width="7.875" style="251" bestFit="1" customWidth="1"/>
    <col min="6150" max="6151" width="0" style="251" hidden="1" customWidth="1"/>
    <col min="6152" max="6399" width="7.875" style="251"/>
    <col min="6400" max="6400" width="35.75" style="251" customWidth="1"/>
    <col min="6401" max="6401" width="0" style="251" hidden="1" customWidth="1"/>
    <col min="6402" max="6403" width="12" style="251" customWidth="1"/>
    <col min="6404" max="6404" width="8" style="251" bestFit="1" customWidth="1"/>
    <col min="6405" max="6405" width="7.875" style="251" bestFit="1" customWidth="1"/>
    <col min="6406" max="6407" width="0" style="251" hidden="1" customWidth="1"/>
    <col min="6408" max="6655" width="7.875" style="251"/>
    <col min="6656" max="6656" width="35.75" style="251" customWidth="1"/>
    <col min="6657" max="6657" width="0" style="251" hidden="1" customWidth="1"/>
    <col min="6658" max="6659" width="12" style="251" customWidth="1"/>
    <col min="6660" max="6660" width="8" style="251" bestFit="1" customWidth="1"/>
    <col min="6661" max="6661" width="7.875" style="251" bestFit="1" customWidth="1"/>
    <col min="6662" max="6663" width="0" style="251" hidden="1" customWidth="1"/>
    <col min="6664" max="6911" width="7.875" style="251"/>
    <col min="6912" max="6912" width="35.75" style="251" customWidth="1"/>
    <col min="6913" max="6913" width="0" style="251" hidden="1" customWidth="1"/>
    <col min="6914" max="6915" width="12" style="251" customWidth="1"/>
    <col min="6916" max="6916" width="8" style="251" bestFit="1" customWidth="1"/>
    <col min="6917" max="6917" width="7.875" style="251" bestFit="1" customWidth="1"/>
    <col min="6918" max="6919" width="0" style="251" hidden="1" customWidth="1"/>
    <col min="6920" max="7167" width="7.875" style="251"/>
    <col min="7168" max="7168" width="35.75" style="251" customWidth="1"/>
    <col min="7169" max="7169" width="0" style="251" hidden="1" customWidth="1"/>
    <col min="7170" max="7171" width="12" style="251" customWidth="1"/>
    <col min="7172" max="7172" width="8" style="251" bestFit="1" customWidth="1"/>
    <col min="7173" max="7173" width="7.875" style="251" bestFit="1" customWidth="1"/>
    <col min="7174" max="7175" width="0" style="251" hidden="1" customWidth="1"/>
    <col min="7176" max="7423" width="7.875" style="251"/>
    <col min="7424" max="7424" width="35.75" style="251" customWidth="1"/>
    <col min="7425" max="7425" width="0" style="251" hidden="1" customWidth="1"/>
    <col min="7426" max="7427" width="12" style="251" customWidth="1"/>
    <col min="7428" max="7428" width="8" style="251" bestFit="1" customWidth="1"/>
    <col min="7429" max="7429" width="7.875" style="251" bestFit="1" customWidth="1"/>
    <col min="7430" max="7431" width="0" style="251" hidden="1" customWidth="1"/>
    <col min="7432" max="7679" width="7.875" style="251"/>
    <col min="7680" max="7680" width="35.75" style="251" customWidth="1"/>
    <col min="7681" max="7681" width="0" style="251" hidden="1" customWidth="1"/>
    <col min="7682" max="7683" width="12" style="251" customWidth="1"/>
    <col min="7684" max="7684" width="8" style="251" bestFit="1" customWidth="1"/>
    <col min="7685" max="7685" width="7.875" style="251" bestFit="1" customWidth="1"/>
    <col min="7686" max="7687" width="0" style="251" hidden="1" customWidth="1"/>
    <col min="7688" max="7935" width="7.875" style="251"/>
    <col min="7936" max="7936" width="35.75" style="251" customWidth="1"/>
    <col min="7937" max="7937" width="0" style="251" hidden="1" customWidth="1"/>
    <col min="7938" max="7939" width="12" style="251" customWidth="1"/>
    <col min="7940" max="7940" width="8" style="251" bestFit="1" customWidth="1"/>
    <col min="7941" max="7941" width="7.875" style="251" bestFit="1" customWidth="1"/>
    <col min="7942" max="7943" width="0" style="251" hidden="1" customWidth="1"/>
    <col min="7944" max="8191" width="7.875" style="251"/>
    <col min="8192" max="8192" width="35.75" style="251" customWidth="1"/>
    <col min="8193" max="8193" width="0" style="251" hidden="1" customWidth="1"/>
    <col min="8194" max="8195" width="12" style="251" customWidth="1"/>
    <col min="8196" max="8196" width="8" style="251" bestFit="1" customWidth="1"/>
    <col min="8197" max="8197" width="7.875" style="251" bestFit="1" customWidth="1"/>
    <col min="8198" max="8199" width="0" style="251" hidden="1" customWidth="1"/>
    <col min="8200" max="8447" width="7.875" style="251"/>
    <col min="8448" max="8448" width="35.75" style="251" customWidth="1"/>
    <col min="8449" max="8449" width="0" style="251" hidden="1" customWidth="1"/>
    <col min="8450" max="8451" width="12" style="251" customWidth="1"/>
    <col min="8452" max="8452" width="8" style="251" bestFit="1" customWidth="1"/>
    <col min="8453" max="8453" width="7.875" style="251" bestFit="1" customWidth="1"/>
    <col min="8454" max="8455" width="0" style="251" hidden="1" customWidth="1"/>
    <col min="8456" max="8703" width="7.875" style="251"/>
    <col min="8704" max="8704" width="35.75" style="251" customWidth="1"/>
    <col min="8705" max="8705" width="0" style="251" hidden="1" customWidth="1"/>
    <col min="8706" max="8707" width="12" style="251" customWidth="1"/>
    <col min="8708" max="8708" width="8" style="251" bestFit="1" customWidth="1"/>
    <col min="8709" max="8709" width="7.875" style="251" bestFit="1" customWidth="1"/>
    <col min="8710" max="8711" width="0" style="251" hidden="1" customWidth="1"/>
    <col min="8712" max="8959" width="7.875" style="251"/>
    <col min="8960" max="8960" width="35.75" style="251" customWidth="1"/>
    <col min="8961" max="8961" width="0" style="251" hidden="1" customWidth="1"/>
    <col min="8962" max="8963" width="12" style="251" customWidth="1"/>
    <col min="8964" max="8964" width="8" style="251" bestFit="1" customWidth="1"/>
    <col min="8965" max="8965" width="7.875" style="251" bestFit="1" customWidth="1"/>
    <col min="8966" max="8967" width="0" style="251" hidden="1" customWidth="1"/>
    <col min="8968" max="9215" width="7.875" style="251"/>
    <col min="9216" max="9216" width="35.75" style="251" customWidth="1"/>
    <col min="9217" max="9217" width="0" style="251" hidden="1" customWidth="1"/>
    <col min="9218" max="9219" width="12" style="251" customWidth="1"/>
    <col min="9220" max="9220" width="8" style="251" bestFit="1" customWidth="1"/>
    <col min="9221" max="9221" width="7.875" style="251" bestFit="1" customWidth="1"/>
    <col min="9222" max="9223" width="0" style="251" hidden="1" customWidth="1"/>
    <col min="9224" max="9471" width="7.875" style="251"/>
    <col min="9472" max="9472" width="35.75" style="251" customWidth="1"/>
    <col min="9473" max="9473" width="0" style="251" hidden="1" customWidth="1"/>
    <col min="9474" max="9475" width="12" style="251" customWidth="1"/>
    <col min="9476" max="9476" width="8" style="251" bestFit="1" customWidth="1"/>
    <col min="9477" max="9477" width="7.875" style="251" bestFit="1" customWidth="1"/>
    <col min="9478" max="9479" width="0" style="251" hidden="1" customWidth="1"/>
    <col min="9480" max="9727" width="7.875" style="251"/>
    <col min="9728" max="9728" width="35.75" style="251" customWidth="1"/>
    <col min="9729" max="9729" width="0" style="251" hidden="1" customWidth="1"/>
    <col min="9730" max="9731" width="12" style="251" customWidth="1"/>
    <col min="9732" max="9732" width="8" style="251" bestFit="1" customWidth="1"/>
    <col min="9733" max="9733" width="7.875" style="251" bestFit="1" customWidth="1"/>
    <col min="9734" max="9735" width="0" style="251" hidden="1" customWidth="1"/>
    <col min="9736" max="9983" width="7.875" style="251"/>
    <col min="9984" max="9984" width="35.75" style="251" customWidth="1"/>
    <col min="9985" max="9985" width="0" style="251" hidden="1" customWidth="1"/>
    <col min="9986" max="9987" width="12" style="251" customWidth="1"/>
    <col min="9988" max="9988" width="8" style="251" bestFit="1" customWidth="1"/>
    <col min="9989" max="9989" width="7.875" style="251" bestFit="1" customWidth="1"/>
    <col min="9990" max="9991" width="0" style="251" hidden="1" customWidth="1"/>
    <col min="9992" max="10239" width="7.875" style="251"/>
    <col min="10240" max="10240" width="35.75" style="251" customWidth="1"/>
    <col min="10241" max="10241" width="0" style="251" hidden="1" customWidth="1"/>
    <col min="10242" max="10243" width="12" style="251" customWidth="1"/>
    <col min="10244" max="10244" width="8" style="251" bestFit="1" customWidth="1"/>
    <col min="10245" max="10245" width="7.875" style="251" bestFit="1" customWidth="1"/>
    <col min="10246" max="10247" width="0" style="251" hidden="1" customWidth="1"/>
    <col min="10248" max="10495" width="7.875" style="251"/>
    <col min="10496" max="10496" width="35.75" style="251" customWidth="1"/>
    <col min="10497" max="10497" width="0" style="251" hidden="1" customWidth="1"/>
    <col min="10498" max="10499" width="12" style="251" customWidth="1"/>
    <col min="10500" max="10500" width="8" style="251" bestFit="1" customWidth="1"/>
    <col min="10501" max="10501" width="7.875" style="251" bestFit="1" customWidth="1"/>
    <col min="10502" max="10503" width="0" style="251" hidden="1" customWidth="1"/>
    <col min="10504" max="10751" width="7.875" style="251"/>
    <col min="10752" max="10752" width="35.75" style="251" customWidth="1"/>
    <col min="10753" max="10753" width="0" style="251" hidden="1" customWidth="1"/>
    <col min="10754" max="10755" width="12" style="251" customWidth="1"/>
    <col min="10756" max="10756" width="8" style="251" bestFit="1" customWidth="1"/>
    <col min="10757" max="10757" width="7.875" style="251" bestFit="1" customWidth="1"/>
    <col min="10758" max="10759" width="0" style="251" hidden="1" customWidth="1"/>
    <col min="10760" max="11007" width="7.875" style="251"/>
    <col min="11008" max="11008" width="35.75" style="251" customWidth="1"/>
    <col min="11009" max="11009" width="0" style="251" hidden="1" customWidth="1"/>
    <col min="11010" max="11011" width="12" style="251" customWidth="1"/>
    <col min="11012" max="11012" width="8" style="251" bestFit="1" customWidth="1"/>
    <col min="11013" max="11013" width="7.875" style="251" bestFit="1" customWidth="1"/>
    <col min="11014" max="11015" width="0" style="251" hidden="1" customWidth="1"/>
    <col min="11016" max="11263" width="7.875" style="251"/>
    <col min="11264" max="11264" width="35.75" style="251" customWidth="1"/>
    <col min="11265" max="11265" width="0" style="251" hidden="1" customWidth="1"/>
    <col min="11266" max="11267" width="12" style="251" customWidth="1"/>
    <col min="11268" max="11268" width="8" style="251" bestFit="1" customWidth="1"/>
    <col min="11269" max="11269" width="7.875" style="251" bestFit="1" customWidth="1"/>
    <col min="11270" max="11271" width="0" style="251" hidden="1" customWidth="1"/>
    <col min="11272" max="11519" width="7.875" style="251"/>
    <col min="11520" max="11520" width="35.75" style="251" customWidth="1"/>
    <col min="11521" max="11521" width="0" style="251" hidden="1" customWidth="1"/>
    <col min="11522" max="11523" width="12" style="251" customWidth="1"/>
    <col min="11524" max="11524" width="8" style="251" bestFit="1" customWidth="1"/>
    <col min="11525" max="11525" width="7.875" style="251" bestFit="1" customWidth="1"/>
    <col min="11526" max="11527" width="0" style="251" hidden="1" customWidth="1"/>
    <col min="11528" max="11775" width="7.875" style="251"/>
    <col min="11776" max="11776" width="35.75" style="251" customWidth="1"/>
    <col min="11777" max="11777" width="0" style="251" hidden="1" customWidth="1"/>
    <col min="11778" max="11779" width="12" style="251" customWidth="1"/>
    <col min="11780" max="11780" width="8" style="251" bestFit="1" customWidth="1"/>
    <col min="11781" max="11781" width="7.875" style="251" bestFit="1" customWidth="1"/>
    <col min="11782" max="11783" width="0" style="251" hidden="1" customWidth="1"/>
    <col min="11784" max="12031" width="7.875" style="251"/>
    <col min="12032" max="12032" width="35.75" style="251" customWidth="1"/>
    <col min="12033" max="12033" width="0" style="251" hidden="1" customWidth="1"/>
    <col min="12034" max="12035" width="12" style="251" customWidth="1"/>
    <col min="12036" max="12036" width="8" style="251" bestFit="1" customWidth="1"/>
    <col min="12037" max="12037" width="7.875" style="251" bestFit="1" customWidth="1"/>
    <col min="12038" max="12039" width="0" style="251" hidden="1" customWidth="1"/>
    <col min="12040" max="12287" width="7.875" style="251"/>
    <col min="12288" max="12288" width="35.75" style="251" customWidth="1"/>
    <col min="12289" max="12289" width="0" style="251" hidden="1" customWidth="1"/>
    <col min="12290" max="12291" width="12" style="251" customWidth="1"/>
    <col min="12292" max="12292" width="8" style="251" bestFit="1" customWidth="1"/>
    <col min="12293" max="12293" width="7.875" style="251" bestFit="1" customWidth="1"/>
    <col min="12294" max="12295" width="0" style="251" hidden="1" customWidth="1"/>
    <col min="12296" max="12543" width="7.875" style="251"/>
    <col min="12544" max="12544" width="35.75" style="251" customWidth="1"/>
    <col min="12545" max="12545" width="0" style="251" hidden="1" customWidth="1"/>
    <col min="12546" max="12547" width="12" style="251" customWidth="1"/>
    <col min="12548" max="12548" width="8" style="251" bestFit="1" customWidth="1"/>
    <col min="12549" max="12549" width="7.875" style="251" bestFit="1" customWidth="1"/>
    <col min="12550" max="12551" width="0" style="251" hidden="1" customWidth="1"/>
    <col min="12552" max="12799" width="7.875" style="251"/>
    <col min="12800" max="12800" width="35.75" style="251" customWidth="1"/>
    <col min="12801" max="12801" width="0" style="251" hidden="1" customWidth="1"/>
    <col min="12802" max="12803" width="12" style="251" customWidth="1"/>
    <col min="12804" max="12804" width="8" style="251" bestFit="1" customWidth="1"/>
    <col min="12805" max="12805" width="7.875" style="251" bestFit="1" customWidth="1"/>
    <col min="12806" max="12807" width="0" style="251" hidden="1" customWidth="1"/>
    <col min="12808" max="13055" width="7.875" style="251"/>
    <col min="13056" max="13056" width="35.75" style="251" customWidth="1"/>
    <col min="13057" max="13057" width="0" style="251" hidden="1" customWidth="1"/>
    <col min="13058" max="13059" width="12" style="251" customWidth="1"/>
    <col min="13060" max="13060" width="8" style="251" bestFit="1" customWidth="1"/>
    <col min="13061" max="13061" width="7.875" style="251" bestFit="1" customWidth="1"/>
    <col min="13062" max="13063" width="0" style="251" hidden="1" customWidth="1"/>
    <col min="13064" max="13311" width="7.875" style="251"/>
    <col min="13312" max="13312" width="35.75" style="251" customWidth="1"/>
    <col min="13313" max="13313" width="0" style="251" hidden="1" customWidth="1"/>
    <col min="13314" max="13315" width="12" style="251" customWidth="1"/>
    <col min="13316" max="13316" width="8" style="251" bestFit="1" customWidth="1"/>
    <col min="13317" max="13317" width="7.875" style="251" bestFit="1" customWidth="1"/>
    <col min="13318" max="13319" width="0" style="251" hidden="1" customWidth="1"/>
    <col min="13320" max="13567" width="7.875" style="251"/>
    <col min="13568" max="13568" width="35.75" style="251" customWidth="1"/>
    <col min="13569" max="13569" width="0" style="251" hidden="1" customWidth="1"/>
    <col min="13570" max="13571" width="12" style="251" customWidth="1"/>
    <col min="13572" max="13572" width="8" style="251" bestFit="1" customWidth="1"/>
    <col min="13573" max="13573" width="7.875" style="251" bestFit="1" customWidth="1"/>
    <col min="13574" max="13575" width="0" style="251" hidden="1" customWidth="1"/>
    <col min="13576" max="13823" width="7.875" style="251"/>
    <col min="13824" max="13824" width="35.75" style="251" customWidth="1"/>
    <col min="13825" max="13825" width="0" style="251" hidden="1" customWidth="1"/>
    <col min="13826" max="13827" width="12" style="251" customWidth="1"/>
    <col min="13828" max="13828" width="8" style="251" bestFit="1" customWidth="1"/>
    <col min="13829" max="13829" width="7.875" style="251" bestFit="1" customWidth="1"/>
    <col min="13830" max="13831" width="0" style="251" hidden="1" customWidth="1"/>
    <col min="13832" max="14079" width="7.875" style="251"/>
    <col min="14080" max="14080" width="35.75" style="251" customWidth="1"/>
    <col min="14081" max="14081" width="0" style="251" hidden="1" customWidth="1"/>
    <col min="14082" max="14083" width="12" style="251" customWidth="1"/>
    <col min="14084" max="14084" width="8" style="251" bestFit="1" customWidth="1"/>
    <col min="14085" max="14085" width="7.875" style="251" bestFit="1" customWidth="1"/>
    <col min="14086" max="14087" width="0" style="251" hidden="1" customWidth="1"/>
    <col min="14088" max="14335" width="7.875" style="251"/>
    <col min="14336" max="14336" width="35.75" style="251" customWidth="1"/>
    <col min="14337" max="14337" width="0" style="251" hidden="1" customWidth="1"/>
    <col min="14338" max="14339" width="12" style="251" customWidth="1"/>
    <col min="14340" max="14340" width="8" style="251" bestFit="1" customWidth="1"/>
    <col min="14341" max="14341" width="7.875" style="251" bestFit="1" customWidth="1"/>
    <col min="14342" max="14343" width="0" style="251" hidden="1" customWidth="1"/>
    <col min="14344" max="14591" width="7.875" style="251"/>
    <col min="14592" max="14592" width="35.75" style="251" customWidth="1"/>
    <col min="14593" max="14593" width="0" style="251" hidden="1" customWidth="1"/>
    <col min="14594" max="14595" width="12" style="251" customWidth="1"/>
    <col min="14596" max="14596" width="8" style="251" bestFit="1" customWidth="1"/>
    <col min="14597" max="14597" width="7.875" style="251" bestFit="1" customWidth="1"/>
    <col min="14598" max="14599" width="0" style="251" hidden="1" customWidth="1"/>
    <col min="14600" max="14847" width="7.875" style="251"/>
    <col min="14848" max="14848" width="35.75" style="251" customWidth="1"/>
    <col min="14849" max="14849" width="0" style="251" hidden="1" customWidth="1"/>
    <col min="14850" max="14851" width="12" style="251" customWidth="1"/>
    <col min="14852" max="14852" width="8" style="251" bestFit="1" customWidth="1"/>
    <col min="14853" max="14853" width="7.875" style="251" bestFit="1" customWidth="1"/>
    <col min="14854" max="14855" width="0" style="251" hidden="1" customWidth="1"/>
    <col min="14856" max="15103" width="7.875" style="251"/>
    <col min="15104" max="15104" width="35.75" style="251" customWidth="1"/>
    <col min="15105" max="15105" width="0" style="251" hidden="1" customWidth="1"/>
    <col min="15106" max="15107" width="12" style="251" customWidth="1"/>
    <col min="15108" max="15108" width="8" style="251" bestFit="1" customWidth="1"/>
    <col min="15109" max="15109" width="7.875" style="251" bestFit="1" customWidth="1"/>
    <col min="15110" max="15111" width="0" style="251" hidden="1" customWidth="1"/>
    <col min="15112" max="15359" width="7.875" style="251"/>
    <col min="15360" max="15360" width="35.75" style="251" customWidth="1"/>
    <col min="15361" max="15361" width="0" style="251" hidden="1" customWidth="1"/>
    <col min="15362" max="15363" width="12" style="251" customWidth="1"/>
    <col min="15364" max="15364" width="8" style="251" bestFit="1" customWidth="1"/>
    <col min="15365" max="15365" width="7.875" style="251" bestFit="1" customWidth="1"/>
    <col min="15366" max="15367" width="0" style="251" hidden="1" customWidth="1"/>
    <col min="15368" max="15615" width="7.875" style="251"/>
    <col min="15616" max="15616" width="35.75" style="251" customWidth="1"/>
    <col min="15617" max="15617" width="0" style="251" hidden="1" customWidth="1"/>
    <col min="15618" max="15619" width="12" style="251" customWidth="1"/>
    <col min="15620" max="15620" width="8" style="251" bestFit="1" customWidth="1"/>
    <col min="15621" max="15621" width="7.875" style="251" bestFit="1" customWidth="1"/>
    <col min="15622" max="15623" width="0" style="251" hidden="1" customWidth="1"/>
    <col min="15624" max="15871" width="7.875" style="251"/>
    <col min="15872" max="15872" width="35.75" style="251" customWidth="1"/>
    <col min="15873" max="15873" width="0" style="251" hidden="1" customWidth="1"/>
    <col min="15874" max="15875" width="12" style="251" customWidth="1"/>
    <col min="15876" max="15876" width="8" style="251" bestFit="1" customWidth="1"/>
    <col min="15877" max="15877" width="7.875" style="251" bestFit="1" customWidth="1"/>
    <col min="15878" max="15879" width="0" style="251" hidden="1" customWidth="1"/>
    <col min="15880" max="16127" width="7.875" style="251"/>
    <col min="16128" max="16128" width="35.75" style="251" customWidth="1"/>
    <col min="16129" max="16129" width="0" style="251" hidden="1" customWidth="1"/>
    <col min="16130" max="16131" width="12" style="251" customWidth="1"/>
    <col min="16132" max="16132" width="8" style="251" bestFit="1" customWidth="1"/>
    <col min="16133" max="16133" width="7.875" style="251" bestFit="1" customWidth="1"/>
    <col min="16134" max="16135" width="0" style="251" hidden="1" customWidth="1"/>
    <col min="16136" max="16384" width="7.875" style="251"/>
  </cols>
  <sheetData>
    <row r="1" spans="1:6" ht="18.75">
      <c r="A1" s="285" t="s">
        <v>1615</v>
      </c>
      <c r="B1" s="252"/>
      <c r="C1" s="252"/>
    </row>
    <row r="2" spans="1:6" ht="24">
      <c r="A2" s="281" t="s">
        <v>1616</v>
      </c>
      <c r="B2" s="267"/>
      <c r="C2" s="267"/>
    </row>
    <row r="3" spans="1:6">
      <c r="A3" s="253"/>
      <c r="B3" s="253"/>
      <c r="C3" s="268" t="s">
        <v>1595</v>
      </c>
    </row>
    <row r="4" spans="1:6" s="271" customFormat="1" ht="46.5" customHeight="1">
      <c r="A4" s="269" t="s">
        <v>1617</v>
      </c>
      <c r="B4" s="269" t="s">
        <v>1593</v>
      </c>
      <c r="C4" s="269" t="s">
        <v>1594</v>
      </c>
      <c r="D4" s="270"/>
    </row>
    <row r="5" spans="1:6" s="274" customFormat="1" ht="46.5" customHeight="1">
      <c r="A5" s="272" t="s">
        <v>1618</v>
      </c>
      <c r="B5" s="282"/>
      <c r="C5" s="283" t="s">
        <v>1619</v>
      </c>
      <c r="D5" s="273"/>
    </row>
    <row r="6" spans="1:6" s="276" customFormat="1" ht="46.5" customHeight="1">
      <c r="A6" s="272" t="s">
        <v>1620</v>
      </c>
      <c r="B6" s="282" t="s">
        <v>1621</v>
      </c>
      <c r="C6" s="283"/>
      <c r="D6" s="275"/>
      <c r="F6" s="276">
        <v>988753</v>
      </c>
    </row>
    <row r="7" spans="1:6" s="276" customFormat="1" ht="46.5" customHeight="1">
      <c r="A7" s="272" t="s">
        <v>1622</v>
      </c>
      <c r="B7" s="282"/>
      <c r="C7" s="283">
        <v>0</v>
      </c>
      <c r="D7" s="275"/>
    </row>
    <row r="8" spans="1:6" s="276" customFormat="1" ht="46.5" customHeight="1">
      <c r="A8" s="272" t="s">
        <v>1623</v>
      </c>
      <c r="B8" s="282"/>
      <c r="C8" s="283">
        <v>0</v>
      </c>
      <c r="D8" s="275"/>
    </row>
    <row r="9" spans="1:6" s="279" customFormat="1" ht="46.5" customHeight="1">
      <c r="A9" s="277" t="s">
        <v>1624</v>
      </c>
      <c r="B9" s="286"/>
      <c r="C9" s="287">
        <v>16.260000000000002</v>
      </c>
      <c r="D9" s="278"/>
      <c r="F9" s="279">
        <v>822672</v>
      </c>
    </row>
    <row r="10" spans="1:6" s="279" customFormat="1" ht="46.5" customHeight="1">
      <c r="A10" s="284" t="s">
        <v>1625</v>
      </c>
      <c r="B10" s="286"/>
      <c r="C10" s="287"/>
      <c r="D10" s="278"/>
    </row>
    <row r="11" spans="1:6" s="279" customFormat="1" ht="46.5" customHeight="1">
      <c r="A11" s="284" t="s">
        <v>1626</v>
      </c>
      <c r="B11" s="286"/>
      <c r="C11" s="287">
        <v>16.260000000000002</v>
      </c>
      <c r="D11" s="278"/>
    </row>
    <row r="12" spans="1:6" s="249" customFormat="1" ht="46.5" customHeight="1">
      <c r="A12" s="272" t="s">
        <v>1627</v>
      </c>
      <c r="B12" s="283"/>
      <c r="C12" s="287">
        <v>3</v>
      </c>
      <c r="D12" s="257"/>
    </row>
    <row r="13" spans="1:6" s="279" customFormat="1" ht="46.5" customHeight="1">
      <c r="A13" s="272" t="s">
        <v>1632</v>
      </c>
      <c r="B13" s="283"/>
      <c r="C13" s="287">
        <v>130.99</v>
      </c>
      <c r="D13" s="278"/>
      <c r="F13" s="279">
        <v>988753</v>
      </c>
    </row>
    <row r="14" spans="1:6" s="279" customFormat="1" ht="46.5" customHeight="1">
      <c r="A14" s="277" t="s">
        <v>1628</v>
      </c>
      <c r="B14" s="286">
        <v>12.58</v>
      </c>
      <c r="C14" s="287"/>
      <c r="D14" s="278"/>
      <c r="F14" s="279">
        <v>822672</v>
      </c>
    </row>
    <row r="15" spans="1:6" s="250" customFormat="1" ht="46.5" customHeight="1">
      <c r="A15" s="280" t="s">
        <v>1629</v>
      </c>
      <c r="B15" s="286">
        <v>150.22999999999999</v>
      </c>
      <c r="C15" s="286"/>
      <c r="D15" s="264"/>
    </row>
  </sheetData>
  <phoneticPr fontId="5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N17"/>
  <sheetViews>
    <sheetView workbookViewId="0">
      <selection activeCell="I2" sqref="I2"/>
    </sheetView>
  </sheetViews>
  <sheetFormatPr defaultColWidth="7.875" defaultRowHeight="15.75"/>
  <cols>
    <col min="1" max="2" width="33.5" style="251" customWidth="1"/>
    <col min="3" max="3" width="8" style="251" customWidth="1"/>
    <col min="4" max="4" width="7.875" style="251" customWidth="1"/>
    <col min="5" max="5" width="8.5" style="251" hidden="1" customWidth="1"/>
    <col min="6" max="6" width="7.875" style="251" hidden="1" customWidth="1"/>
    <col min="7" max="254" width="7.875" style="251"/>
    <col min="255" max="255" width="35.75" style="251" customWidth="1"/>
    <col min="256" max="256" width="7.875" style="251" hidden="1" customWidth="1"/>
    <col min="257" max="258" width="12" style="251" customWidth="1"/>
    <col min="259" max="259" width="8" style="251" customWidth="1"/>
    <col min="260" max="260" width="7.875" style="251" customWidth="1"/>
    <col min="261" max="262" width="7.875" style="251" hidden="1" customWidth="1"/>
    <col min="263" max="510" width="7.875" style="251"/>
    <col min="511" max="511" width="35.75" style="251" customWidth="1"/>
    <col min="512" max="512" width="7.875" style="251" hidden="1" customWidth="1"/>
    <col min="513" max="514" width="12" style="251" customWidth="1"/>
    <col min="515" max="515" width="8" style="251" customWidth="1"/>
    <col min="516" max="516" width="7.875" style="251" customWidth="1"/>
    <col min="517" max="518" width="7.875" style="251" hidden="1" customWidth="1"/>
    <col min="519" max="766" width="7.875" style="251"/>
    <col min="767" max="767" width="35.75" style="251" customWidth="1"/>
    <col min="768" max="768" width="7.875" style="251" hidden="1" customWidth="1"/>
    <col min="769" max="770" width="12" style="251" customWidth="1"/>
    <col min="771" max="771" width="8" style="251" customWidth="1"/>
    <col min="772" max="772" width="7.875" style="251" customWidth="1"/>
    <col min="773" max="774" width="7.875" style="251" hidden="1" customWidth="1"/>
    <col min="775" max="1022" width="7.875" style="251"/>
    <col min="1023" max="1023" width="35.75" style="251" customWidth="1"/>
    <col min="1024" max="1024" width="7.875" style="251" hidden="1" customWidth="1"/>
    <col min="1025" max="1026" width="12" style="251" customWidth="1"/>
    <col min="1027" max="1027" width="8" style="251" customWidth="1"/>
    <col min="1028" max="1028" width="7.875" style="251" customWidth="1"/>
    <col min="1029" max="1030" width="7.875" style="251" hidden="1" customWidth="1"/>
    <col min="1031" max="1278" width="7.875" style="251"/>
    <col min="1279" max="1279" width="35.75" style="251" customWidth="1"/>
    <col min="1280" max="1280" width="7.875" style="251" hidden="1" customWidth="1"/>
    <col min="1281" max="1282" width="12" style="251" customWidth="1"/>
    <col min="1283" max="1283" width="8" style="251" customWidth="1"/>
    <col min="1284" max="1284" width="7.875" style="251" customWidth="1"/>
    <col min="1285" max="1286" width="7.875" style="251" hidden="1" customWidth="1"/>
    <col min="1287" max="1534" width="7.875" style="251"/>
    <col min="1535" max="1535" width="35.75" style="251" customWidth="1"/>
    <col min="1536" max="1536" width="7.875" style="251" hidden="1" customWidth="1"/>
    <col min="1537" max="1538" width="12" style="251" customWidth="1"/>
    <col min="1539" max="1539" width="8" style="251" customWidth="1"/>
    <col min="1540" max="1540" width="7.875" style="251" customWidth="1"/>
    <col min="1541" max="1542" width="7.875" style="251" hidden="1" customWidth="1"/>
    <col min="1543" max="1790" width="7.875" style="251"/>
    <col min="1791" max="1791" width="35.75" style="251" customWidth="1"/>
    <col min="1792" max="1792" width="7.875" style="251" hidden="1" customWidth="1"/>
    <col min="1793" max="1794" width="12" style="251" customWidth="1"/>
    <col min="1795" max="1795" width="8" style="251" customWidth="1"/>
    <col min="1796" max="1796" width="7.875" style="251" customWidth="1"/>
    <col min="1797" max="1798" width="7.875" style="251" hidden="1" customWidth="1"/>
    <col min="1799" max="2046" width="7.875" style="251"/>
    <col min="2047" max="2047" width="35.75" style="251" customWidth="1"/>
    <col min="2048" max="2048" width="7.875" style="251" hidden="1" customWidth="1"/>
    <col min="2049" max="2050" width="12" style="251" customWidth="1"/>
    <col min="2051" max="2051" width="8" style="251" customWidth="1"/>
    <col min="2052" max="2052" width="7.875" style="251" customWidth="1"/>
    <col min="2053" max="2054" width="7.875" style="251" hidden="1" customWidth="1"/>
    <col min="2055" max="2302" width="7.875" style="251"/>
    <col min="2303" max="2303" width="35.75" style="251" customWidth="1"/>
    <col min="2304" max="2304" width="7.875" style="251" hidden="1" customWidth="1"/>
    <col min="2305" max="2306" width="12" style="251" customWidth="1"/>
    <col min="2307" max="2307" width="8" style="251" customWidth="1"/>
    <col min="2308" max="2308" width="7.875" style="251" customWidth="1"/>
    <col min="2309" max="2310" width="7.875" style="251" hidden="1" customWidth="1"/>
    <col min="2311" max="2558" width="7.875" style="251"/>
    <col min="2559" max="2559" width="35.75" style="251" customWidth="1"/>
    <col min="2560" max="2560" width="7.875" style="251" hidden="1" customWidth="1"/>
    <col min="2561" max="2562" width="12" style="251" customWidth="1"/>
    <col min="2563" max="2563" width="8" style="251" customWidth="1"/>
    <col min="2564" max="2564" width="7.875" style="251" customWidth="1"/>
    <col min="2565" max="2566" width="7.875" style="251" hidden="1" customWidth="1"/>
    <col min="2567" max="2814" width="7.875" style="251"/>
    <col min="2815" max="2815" width="35.75" style="251" customWidth="1"/>
    <col min="2816" max="2816" width="7.875" style="251" hidden="1" customWidth="1"/>
    <col min="2817" max="2818" width="12" style="251" customWidth="1"/>
    <col min="2819" max="2819" width="8" style="251" customWidth="1"/>
    <col min="2820" max="2820" width="7.875" style="251" customWidth="1"/>
    <col min="2821" max="2822" width="7.875" style="251" hidden="1" customWidth="1"/>
    <col min="2823" max="3070" width="7.875" style="251"/>
    <col min="3071" max="3071" width="35.75" style="251" customWidth="1"/>
    <col min="3072" max="3072" width="7.875" style="251" hidden="1" customWidth="1"/>
    <col min="3073" max="3074" width="12" style="251" customWidth="1"/>
    <col min="3075" max="3075" width="8" style="251" customWidth="1"/>
    <col min="3076" max="3076" width="7.875" style="251" customWidth="1"/>
    <col min="3077" max="3078" width="7.875" style="251" hidden="1" customWidth="1"/>
    <col min="3079" max="3326" width="7.875" style="251"/>
    <col min="3327" max="3327" width="35.75" style="251" customWidth="1"/>
    <col min="3328" max="3328" width="7.875" style="251" hidden="1" customWidth="1"/>
    <col min="3329" max="3330" width="12" style="251" customWidth="1"/>
    <col min="3331" max="3331" width="8" style="251" customWidth="1"/>
    <col min="3332" max="3332" width="7.875" style="251" customWidth="1"/>
    <col min="3333" max="3334" width="7.875" style="251" hidden="1" customWidth="1"/>
    <col min="3335" max="3582" width="7.875" style="251"/>
    <col min="3583" max="3583" width="35.75" style="251" customWidth="1"/>
    <col min="3584" max="3584" width="7.875" style="251" hidden="1" customWidth="1"/>
    <col min="3585" max="3586" width="12" style="251" customWidth="1"/>
    <col min="3587" max="3587" width="8" style="251" customWidth="1"/>
    <col min="3588" max="3588" width="7.875" style="251" customWidth="1"/>
    <col min="3589" max="3590" width="7.875" style="251" hidden="1" customWidth="1"/>
    <col min="3591" max="3838" width="7.875" style="251"/>
    <col min="3839" max="3839" width="35.75" style="251" customWidth="1"/>
    <col min="3840" max="3840" width="7.875" style="251" hidden="1" customWidth="1"/>
    <col min="3841" max="3842" width="12" style="251" customWidth="1"/>
    <col min="3843" max="3843" width="8" style="251" customWidth="1"/>
    <col min="3844" max="3844" width="7.875" style="251" customWidth="1"/>
    <col min="3845" max="3846" width="7.875" style="251" hidden="1" customWidth="1"/>
    <col min="3847" max="4094" width="7.875" style="251"/>
    <col min="4095" max="4095" width="35.75" style="251" customWidth="1"/>
    <col min="4096" max="4096" width="7.875" style="251" hidden="1" customWidth="1"/>
    <col min="4097" max="4098" width="12" style="251" customWidth="1"/>
    <col min="4099" max="4099" width="8" style="251" customWidth="1"/>
    <col min="4100" max="4100" width="7.875" style="251" customWidth="1"/>
    <col min="4101" max="4102" width="7.875" style="251" hidden="1" customWidth="1"/>
    <col min="4103" max="4350" width="7.875" style="251"/>
    <col min="4351" max="4351" width="35.75" style="251" customWidth="1"/>
    <col min="4352" max="4352" width="7.875" style="251" hidden="1" customWidth="1"/>
    <col min="4353" max="4354" width="12" style="251" customWidth="1"/>
    <col min="4355" max="4355" width="8" style="251" customWidth="1"/>
    <col min="4356" max="4356" width="7.875" style="251" customWidth="1"/>
    <col min="4357" max="4358" width="7.875" style="251" hidden="1" customWidth="1"/>
    <col min="4359" max="4606" width="7.875" style="251"/>
    <col min="4607" max="4607" width="35.75" style="251" customWidth="1"/>
    <col min="4608" max="4608" width="7.875" style="251" hidden="1" customWidth="1"/>
    <col min="4609" max="4610" width="12" style="251" customWidth="1"/>
    <col min="4611" max="4611" width="8" style="251" customWidth="1"/>
    <col min="4612" max="4612" width="7.875" style="251" customWidth="1"/>
    <col min="4613" max="4614" width="7.875" style="251" hidden="1" customWidth="1"/>
    <col min="4615" max="4862" width="7.875" style="251"/>
    <col min="4863" max="4863" width="35.75" style="251" customWidth="1"/>
    <col min="4864" max="4864" width="7.875" style="251" hidden="1" customWidth="1"/>
    <col min="4865" max="4866" width="12" style="251" customWidth="1"/>
    <col min="4867" max="4867" width="8" style="251" customWidth="1"/>
    <col min="4868" max="4868" width="7.875" style="251" customWidth="1"/>
    <col min="4869" max="4870" width="7.875" style="251" hidden="1" customWidth="1"/>
    <col min="4871" max="5118" width="7.875" style="251"/>
    <col min="5119" max="5119" width="35.75" style="251" customWidth="1"/>
    <col min="5120" max="5120" width="7.875" style="251" hidden="1" customWidth="1"/>
    <col min="5121" max="5122" width="12" style="251" customWidth="1"/>
    <col min="5123" max="5123" width="8" style="251" customWidth="1"/>
    <col min="5124" max="5124" width="7.875" style="251" customWidth="1"/>
    <col min="5125" max="5126" width="7.875" style="251" hidden="1" customWidth="1"/>
    <col min="5127" max="5374" width="7.875" style="251"/>
    <col min="5375" max="5375" width="35.75" style="251" customWidth="1"/>
    <col min="5376" max="5376" width="7.875" style="251" hidden="1" customWidth="1"/>
    <col min="5377" max="5378" width="12" style="251" customWidth="1"/>
    <col min="5379" max="5379" width="8" style="251" customWidth="1"/>
    <col min="5380" max="5380" width="7.875" style="251" customWidth="1"/>
    <col min="5381" max="5382" width="7.875" style="251" hidden="1" customWidth="1"/>
    <col min="5383" max="5630" width="7.875" style="251"/>
    <col min="5631" max="5631" width="35.75" style="251" customWidth="1"/>
    <col min="5632" max="5632" width="7.875" style="251" hidden="1" customWidth="1"/>
    <col min="5633" max="5634" width="12" style="251" customWidth="1"/>
    <col min="5635" max="5635" width="8" style="251" customWidth="1"/>
    <col min="5636" max="5636" width="7.875" style="251" customWidth="1"/>
    <col min="5637" max="5638" width="7.875" style="251" hidden="1" customWidth="1"/>
    <col min="5639" max="5886" width="7.875" style="251"/>
    <col min="5887" max="5887" width="35.75" style="251" customWidth="1"/>
    <col min="5888" max="5888" width="7.875" style="251" hidden="1" customWidth="1"/>
    <col min="5889" max="5890" width="12" style="251" customWidth="1"/>
    <col min="5891" max="5891" width="8" style="251" customWidth="1"/>
    <col min="5892" max="5892" width="7.875" style="251" customWidth="1"/>
    <col min="5893" max="5894" width="7.875" style="251" hidden="1" customWidth="1"/>
    <col min="5895" max="6142" width="7.875" style="251"/>
    <col min="6143" max="6143" width="35.75" style="251" customWidth="1"/>
    <col min="6144" max="6144" width="7.875" style="251" hidden="1" customWidth="1"/>
    <col min="6145" max="6146" width="12" style="251" customWidth="1"/>
    <col min="6147" max="6147" width="8" style="251" customWidth="1"/>
    <col min="6148" max="6148" width="7.875" style="251" customWidth="1"/>
    <col min="6149" max="6150" width="7.875" style="251" hidden="1" customWidth="1"/>
    <col min="6151" max="6398" width="7.875" style="251"/>
    <col min="6399" max="6399" width="35.75" style="251" customWidth="1"/>
    <col min="6400" max="6400" width="7.875" style="251" hidden="1" customWidth="1"/>
    <col min="6401" max="6402" width="12" style="251" customWidth="1"/>
    <col min="6403" max="6403" width="8" style="251" customWidth="1"/>
    <col min="6404" max="6404" width="7.875" style="251" customWidth="1"/>
    <col min="6405" max="6406" width="7.875" style="251" hidden="1" customWidth="1"/>
    <col min="6407" max="6654" width="7.875" style="251"/>
    <col min="6655" max="6655" width="35.75" style="251" customWidth="1"/>
    <col min="6656" max="6656" width="7.875" style="251" hidden="1" customWidth="1"/>
    <col min="6657" max="6658" width="12" style="251" customWidth="1"/>
    <col min="6659" max="6659" width="8" style="251" customWidth="1"/>
    <col min="6660" max="6660" width="7.875" style="251" customWidth="1"/>
    <col min="6661" max="6662" width="7.875" style="251" hidden="1" customWidth="1"/>
    <col min="6663" max="6910" width="7.875" style="251"/>
    <col min="6911" max="6911" width="35.75" style="251" customWidth="1"/>
    <col min="6912" max="6912" width="7.875" style="251" hidden="1" customWidth="1"/>
    <col min="6913" max="6914" width="12" style="251" customWidth="1"/>
    <col min="6915" max="6915" width="8" style="251" customWidth="1"/>
    <col min="6916" max="6916" width="7.875" style="251" customWidth="1"/>
    <col min="6917" max="6918" width="7.875" style="251" hidden="1" customWidth="1"/>
    <col min="6919" max="7166" width="7.875" style="251"/>
    <col min="7167" max="7167" width="35.75" style="251" customWidth="1"/>
    <col min="7168" max="7168" width="7.875" style="251" hidden="1" customWidth="1"/>
    <col min="7169" max="7170" width="12" style="251" customWidth="1"/>
    <col min="7171" max="7171" width="8" style="251" customWidth="1"/>
    <col min="7172" max="7172" width="7.875" style="251" customWidth="1"/>
    <col min="7173" max="7174" width="7.875" style="251" hidden="1" customWidth="1"/>
    <col min="7175" max="7422" width="7.875" style="251"/>
    <col min="7423" max="7423" width="35.75" style="251" customWidth="1"/>
    <col min="7424" max="7424" width="7.875" style="251" hidden="1" customWidth="1"/>
    <col min="7425" max="7426" width="12" style="251" customWidth="1"/>
    <col min="7427" max="7427" width="8" style="251" customWidth="1"/>
    <col min="7428" max="7428" width="7.875" style="251" customWidth="1"/>
    <col min="7429" max="7430" width="7.875" style="251" hidden="1" customWidth="1"/>
    <col min="7431" max="7678" width="7.875" style="251"/>
    <col min="7679" max="7679" width="35.75" style="251" customWidth="1"/>
    <col min="7680" max="7680" width="7.875" style="251" hidden="1" customWidth="1"/>
    <col min="7681" max="7682" width="12" style="251" customWidth="1"/>
    <col min="7683" max="7683" width="8" style="251" customWidth="1"/>
    <col min="7684" max="7684" width="7.875" style="251" customWidth="1"/>
    <col min="7685" max="7686" width="7.875" style="251" hidden="1" customWidth="1"/>
    <col min="7687" max="7934" width="7.875" style="251"/>
    <col min="7935" max="7935" width="35.75" style="251" customWidth="1"/>
    <col min="7936" max="7936" width="7.875" style="251" hidden="1" customWidth="1"/>
    <col min="7937" max="7938" width="12" style="251" customWidth="1"/>
    <col min="7939" max="7939" width="8" style="251" customWidth="1"/>
    <col min="7940" max="7940" width="7.875" style="251" customWidth="1"/>
    <col min="7941" max="7942" width="7.875" style="251" hidden="1" customWidth="1"/>
    <col min="7943" max="8190" width="7.875" style="251"/>
    <col min="8191" max="8191" width="35.75" style="251" customWidth="1"/>
    <col min="8192" max="8192" width="7.875" style="251" hidden="1" customWidth="1"/>
    <col min="8193" max="8194" width="12" style="251" customWidth="1"/>
    <col min="8195" max="8195" width="8" style="251" customWidth="1"/>
    <col min="8196" max="8196" width="7.875" style="251" customWidth="1"/>
    <col min="8197" max="8198" width="7.875" style="251" hidden="1" customWidth="1"/>
    <col min="8199" max="8446" width="7.875" style="251"/>
    <col min="8447" max="8447" width="35.75" style="251" customWidth="1"/>
    <col min="8448" max="8448" width="7.875" style="251" hidden="1" customWidth="1"/>
    <col min="8449" max="8450" width="12" style="251" customWidth="1"/>
    <col min="8451" max="8451" width="8" style="251" customWidth="1"/>
    <col min="8452" max="8452" width="7.875" style="251" customWidth="1"/>
    <col min="8453" max="8454" width="7.875" style="251" hidden="1" customWidth="1"/>
    <col min="8455" max="8702" width="7.875" style="251"/>
    <col min="8703" max="8703" width="35.75" style="251" customWidth="1"/>
    <col min="8704" max="8704" width="7.875" style="251" hidden="1" customWidth="1"/>
    <col min="8705" max="8706" width="12" style="251" customWidth="1"/>
    <col min="8707" max="8707" width="8" style="251" customWidth="1"/>
    <col min="8708" max="8708" width="7.875" style="251" customWidth="1"/>
    <col min="8709" max="8710" width="7.875" style="251" hidden="1" customWidth="1"/>
    <col min="8711" max="8958" width="7.875" style="251"/>
    <col min="8959" max="8959" width="35.75" style="251" customWidth="1"/>
    <col min="8960" max="8960" width="7.875" style="251" hidden="1" customWidth="1"/>
    <col min="8961" max="8962" width="12" style="251" customWidth="1"/>
    <col min="8963" max="8963" width="8" style="251" customWidth="1"/>
    <col min="8964" max="8964" width="7.875" style="251" customWidth="1"/>
    <col min="8965" max="8966" width="7.875" style="251" hidden="1" customWidth="1"/>
    <col min="8967" max="9214" width="7.875" style="251"/>
    <col min="9215" max="9215" width="35.75" style="251" customWidth="1"/>
    <col min="9216" max="9216" width="7.875" style="251" hidden="1" customWidth="1"/>
    <col min="9217" max="9218" width="12" style="251" customWidth="1"/>
    <col min="9219" max="9219" width="8" style="251" customWidth="1"/>
    <col min="9220" max="9220" width="7.875" style="251" customWidth="1"/>
    <col min="9221" max="9222" width="7.875" style="251" hidden="1" customWidth="1"/>
    <col min="9223" max="9470" width="7.875" style="251"/>
    <col min="9471" max="9471" width="35.75" style="251" customWidth="1"/>
    <col min="9472" max="9472" width="7.875" style="251" hidden="1" customWidth="1"/>
    <col min="9473" max="9474" width="12" style="251" customWidth="1"/>
    <col min="9475" max="9475" width="8" style="251" customWidth="1"/>
    <col min="9476" max="9476" width="7.875" style="251" customWidth="1"/>
    <col min="9477" max="9478" width="7.875" style="251" hidden="1" customWidth="1"/>
    <col min="9479" max="9726" width="7.875" style="251"/>
    <col min="9727" max="9727" width="35.75" style="251" customWidth="1"/>
    <col min="9728" max="9728" width="7.875" style="251" hidden="1" customWidth="1"/>
    <col min="9729" max="9730" width="12" style="251" customWidth="1"/>
    <col min="9731" max="9731" width="8" style="251" customWidth="1"/>
    <col min="9732" max="9732" width="7.875" style="251" customWidth="1"/>
    <col min="9733" max="9734" width="7.875" style="251" hidden="1" customWidth="1"/>
    <col min="9735" max="9982" width="7.875" style="251"/>
    <col min="9983" max="9983" width="35.75" style="251" customWidth="1"/>
    <col min="9984" max="9984" width="7.875" style="251" hidden="1" customWidth="1"/>
    <col min="9985" max="9986" width="12" style="251" customWidth="1"/>
    <col min="9987" max="9987" width="8" style="251" customWidth="1"/>
    <col min="9988" max="9988" width="7.875" style="251" customWidth="1"/>
    <col min="9989" max="9990" width="7.875" style="251" hidden="1" customWidth="1"/>
    <col min="9991" max="10238" width="7.875" style="251"/>
    <col min="10239" max="10239" width="35.75" style="251" customWidth="1"/>
    <col min="10240" max="10240" width="7.875" style="251" hidden="1" customWidth="1"/>
    <col min="10241" max="10242" width="12" style="251" customWidth="1"/>
    <col min="10243" max="10243" width="8" style="251" customWidth="1"/>
    <col min="10244" max="10244" width="7.875" style="251" customWidth="1"/>
    <col min="10245" max="10246" width="7.875" style="251" hidden="1" customWidth="1"/>
    <col min="10247" max="10494" width="7.875" style="251"/>
    <col min="10495" max="10495" width="35.75" style="251" customWidth="1"/>
    <col min="10496" max="10496" width="7.875" style="251" hidden="1" customWidth="1"/>
    <col min="10497" max="10498" width="12" style="251" customWidth="1"/>
    <col min="10499" max="10499" width="8" style="251" customWidth="1"/>
    <col min="10500" max="10500" width="7.875" style="251" customWidth="1"/>
    <col min="10501" max="10502" width="7.875" style="251" hidden="1" customWidth="1"/>
    <col min="10503" max="10750" width="7.875" style="251"/>
    <col min="10751" max="10751" width="35.75" style="251" customWidth="1"/>
    <col min="10752" max="10752" width="7.875" style="251" hidden="1" customWidth="1"/>
    <col min="10753" max="10754" width="12" style="251" customWidth="1"/>
    <col min="10755" max="10755" width="8" style="251" customWidth="1"/>
    <col min="10756" max="10756" width="7.875" style="251" customWidth="1"/>
    <col min="10757" max="10758" width="7.875" style="251" hidden="1" customWidth="1"/>
    <col min="10759" max="11006" width="7.875" style="251"/>
    <col min="11007" max="11007" width="35.75" style="251" customWidth="1"/>
    <col min="11008" max="11008" width="7.875" style="251" hidden="1" customWidth="1"/>
    <col min="11009" max="11010" width="12" style="251" customWidth="1"/>
    <col min="11011" max="11011" width="8" style="251" customWidth="1"/>
    <col min="11012" max="11012" width="7.875" style="251" customWidth="1"/>
    <col min="11013" max="11014" width="7.875" style="251" hidden="1" customWidth="1"/>
    <col min="11015" max="11262" width="7.875" style="251"/>
    <col min="11263" max="11263" width="35.75" style="251" customWidth="1"/>
    <col min="11264" max="11264" width="7.875" style="251" hidden="1" customWidth="1"/>
    <col min="11265" max="11266" width="12" style="251" customWidth="1"/>
    <col min="11267" max="11267" width="8" style="251" customWidth="1"/>
    <col min="11268" max="11268" width="7.875" style="251" customWidth="1"/>
    <col min="11269" max="11270" width="7.875" style="251" hidden="1" customWidth="1"/>
    <col min="11271" max="11518" width="7.875" style="251"/>
    <col min="11519" max="11519" width="35.75" style="251" customWidth="1"/>
    <col min="11520" max="11520" width="7.875" style="251" hidden="1" customWidth="1"/>
    <col min="11521" max="11522" width="12" style="251" customWidth="1"/>
    <col min="11523" max="11523" width="8" style="251" customWidth="1"/>
    <col min="11524" max="11524" width="7.875" style="251" customWidth="1"/>
    <col min="11525" max="11526" width="7.875" style="251" hidden="1" customWidth="1"/>
    <col min="11527" max="11774" width="7.875" style="251"/>
    <col min="11775" max="11775" width="35.75" style="251" customWidth="1"/>
    <col min="11776" max="11776" width="7.875" style="251" hidden="1" customWidth="1"/>
    <col min="11777" max="11778" width="12" style="251" customWidth="1"/>
    <col min="11779" max="11779" width="8" style="251" customWidth="1"/>
    <col min="11780" max="11780" width="7.875" style="251" customWidth="1"/>
    <col min="11781" max="11782" width="7.875" style="251" hidden="1" customWidth="1"/>
    <col min="11783" max="12030" width="7.875" style="251"/>
    <col min="12031" max="12031" width="35.75" style="251" customWidth="1"/>
    <col min="12032" max="12032" width="7.875" style="251" hidden="1" customWidth="1"/>
    <col min="12033" max="12034" width="12" style="251" customWidth="1"/>
    <col min="12035" max="12035" width="8" style="251" customWidth="1"/>
    <col min="12036" max="12036" width="7.875" style="251" customWidth="1"/>
    <col min="12037" max="12038" width="7.875" style="251" hidden="1" customWidth="1"/>
    <col min="12039" max="12286" width="7.875" style="251"/>
    <col min="12287" max="12287" width="35.75" style="251" customWidth="1"/>
    <col min="12288" max="12288" width="7.875" style="251" hidden="1" customWidth="1"/>
    <col min="12289" max="12290" width="12" style="251" customWidth="1"/>
    <col min="12291" max="12291" width="8" style="251" customWidth="1"/>
    <col min="12292" max="12292" width="7.875" style="251" customWidth="1"/>
    <col min="12293" max="12294" width="7.875" style="251" hidden="1" customWidth="1"/>
    <col min="12295" max="12542" width="7.875" style="251"/>
    <col min="12543" max="12543" width="35.75" style="251" customWidth="1"/>
    <col min="12544" max="12544" width="7.875" style="251" hidden="1" customWidth="1"/>
    <col min="12545" max="12546" width="12" style="251" customWidth="1"/>
    <col min="12547" max="12547" width="8" style="251" customWidth="1"/>
    <col min="12548" max="12548" width="7.875" style="251" customWidth="1"/>
    <col min="12549" max="12550" width="7.875" style="251" hidden="1" customWidth="1"/>
    <col min="12551" max="12798" width="7.875" style="251"/>
    <col min="12799" max="12799" width="35.75" style="251" customWidth="1"/>
    <col min="12800" max="12800" width="7.875" style="251" hidden="1" customWidth="1"/>
    <col min="12801" max="12802" width="12" style="251" customWidth="1"/>
    <col min="12803" max="12803" width="8" style="251" customWidth="1"/>
    <col min="12804" max="12804" width="7.875" style="251" customWidth="1"/>
    <col min="12805" max="12806" width="7.875" style="251" hidden="1" customWidth="1"/>
    <col min="12807" max="13054" width="7.875" style="251"/>
    <col min="13055" max="13055" width="35.75" style="251" customWidth="1"/>
    <col min="13056" max="13056" width="7.875" style="251" hidden="1" customWidth="1"/>
    <col min="13057" max="13058" width="12" style="251" customWidth="1"/>
    <col min="13059" max="13059" width="8" style="251" customWidth="1"/>
    <col min="13060" max="13060" width="7.875" style="251" customWidth="1"/>
    <col min="13061" max="13062" width="7.875" style="251" hidden="1" customWidth="1"/>
    <col min="13063" max="13310" width="7.875" style="251"/>
    <col min="13311" max="13311" width="35.75" style="251" customWidth="1"/>
    <col min="13312" max="13312" width="7.875" style="251" hidden="1" customWidth="1"/>
    <col min="13313" max="13314" width="12" style="251" customWidth="1"/>
    <col min="13315" max="13315" width="8" style="251" customWidth="1"/>
    <col min="13316" max="13316" width="7.875" style="251" customWidth="1"/>
    <col min="13317" max="13318" width="7.875" style="251" hidden="1" customWidth="1"/>
    <col min="13319" max="13566" width="7.875" style="251"/>
    <col min="13567" max="13567" width="35.75" style="251" customWidth="1"/>
    <col min="13568" max="13568" width="7.875" style="251" hidden="1" customWidth="1"/>
    <col min="13569" max="13570" width="12" style="251" customWidth="1"/>
    <col min="13571" max="13571" width="8" style="251" customWidth="1"/>
    <col min="13572" max="13572" width="7.875" style="251" customWidth="1"/>
    <col min="13573" max="13574" width="7.875" style="251" hidden="1" customWidth="1"/>
    <col min="13575" max="13822" width="7.875" style="251"/>
    <col min="13823" max="13823" width="35.75" style="251" customWidth="1"/>
    <col min="13824" max="13824" width="7.875" style="251" hidden="1" customWidth="1"/>
    <col min="13825" max="13826" width="12" style="251" customWidth="1"/>
    <col min="13827" max="13827" width="8" style="251" customWidth="1"/>
    <col min="13828" max="13828" width="7.875" style="251" customWidth="1"/>
    <col min="13829" max="13830" width="7.875" style="251" hidden="1" customWidth="1"/>
    <col min="13831" max="14078" width="7.875" style="251"/>
    <col min="14079" max="14079" width="35.75" style="251" customWidth="1"/>
    <col min="14080" max="14080" width="7.875" style="251" hidden="1" customWidth="1"/>
    <col min="14081" max="14082" width="12" style="251" customWidth="1"/>
    <col min="14083" max="14083" width="8" style="251" customWidth="1"/>
    <col min="14084" max="14084" width="7.875" style="251" customWidth="1"/>
    <col min="14085" max="14086" width="7.875" style="251" hidden="1" customWidth="1"/>
    <col min="14087" max="14334" width="7.875" style="251"/>
    <col min="14335" max="14335" width="35.75" style="251" customWidth="1"/>
    <col min="14336" max="14336" width="7.875" style="251" hidden="1" customWidth="1"/>
    <col min="14337" max="14338" width="12" style="251" customWidth="1"/>
    <col min="14339" max="14339" width="8" style="251" customWidth="1"/>
    <col min="14340" max="14340" width="7.875" style="251" customWidth="1"/>
    <col min="14341" max="14342" width="7.875" style="251" hidden="1" customWidth="1"/>
    <col min="14343" max="14590" width="7.875" style="251"/>
    <col min="14591" max="14591" width="35.75" style="251" customWidth="1"/>
    <col min="14592" max="14592" width="7.875" style="251" hidden="1" customWidth="1"/>
    <col min="14593" max="14594" width="12" style="251" customWidth="1"/>
    <col min="14595" max="14595" width="8" style="251" customWidth="1"/>
    <col min="14596" max="14596" width="7.875" style="251" customWidth="1"/>
    <col min="14597" max="14598" width="7.875" style="251" hidden="1" customWidth="1"/>
    <col min="14599" max="14846" width="7.875" style="251"/>
    <col min="14847" max="14847" width="35.75" style="251" customWidth="1"/>
    <col min="14848" max="14848" width="7.875" style="251" hidden="1" customWidth="1"/>
    <col min="14849" max="14850" width="12" style="251" customWidth="1"/>
    <col min="14851" max="14851" width="8" style="251" customWidth="1"/>
    <col min="14852" max="14852" width="7.875" style="251" customWidth="1"/>
    <col min="14853" max="14854" width="7.875" style="251" hidden="1" customWidth="1"/>
    <col min="14855" max="15102" width="7.875" style="251"/>
    <col min="15103" max="15103" width="35.75" style="251" customWidth="1"/>
    <col min="15104" max="15104" width="7.875" style="251" hidden="1" customWidth="1"/>
    <col min="15105" max="15106" width="12" style="251" customWidth="1"/>
    <col min="15107" max="15107" width="8" style="251" customWidth="1"/>
    <col min="15108" max="15108" width="7.875" style="251" customWidth="1"/>
    <col min="15109" max="15110" width="7.875" style="251" hidden="1" customWidth="1"/>
    <col min="15111" max="15358" width="7.875" style="251"/>
    <col min="15359" max="15359" width="35.75" style="251" customWidth="1"/>
    <col min="15360" max="15360" width="7.875" style="251" hidden="1" customWidth="1"/>
    <col min="15361" max="15362" width="12" style="251" customWidth="1"/>
    <col min="15363" max="15363" width="8" style="251" customWidth="1"/>
    <col min="15364" max="15364" width="7.875" style="251" customWidth="1"/>
    <col min="15365" max="15366" width="7.875" style="251" hidden="1" customWidth="1"/>
    <col min="15367" max="15614" width="7.875" style="251"/>
    <col min="15615" max="15615" width="35.75" style="251" customWidth="1"/>
    <col min="15616" max="15616" width="7.875" style="251" hidden="1" customWidth="1"/>
    <col min="15617" max="15618" width="12" style="251" customWidth="1"/>
    <col min="15619" max="15619" width="8" style="251" customWidth="1"/>
    <col min="15620" max="15620" width="7.875" style="251" customWidth="1"/>
    <col min="15621" max="15622" width="7.875" style="251" hidden="1" customWidth="1"/>
    <col min="15623" max="15870" width="7.875" style="251"/>
    <col min="15871" max="15871" width="35.75" style="251" customWidth="1"/>
    <col min="15872" max="15872" width="7.875" style="251" hidden="1" customWidth="1"/>
    <col min="15873" max="15874" width="12" style="251" customWidth="1"/>
    <col min="15875" max="15875" width="8" style="251" customWidth="1"/>
    <col min="15876" max="15876" width="7.875" style="251" customWidth="1"/>
    <col min="15877" max="15878" width="7.875" style="251" hidden="1" customWidth="1"/>
    <col min="15879" max="16126" width="7.875" style="251"/>
    <col min="16127" max="16127" width="35.75" style="251" customWidth="1"/>
    <col min="16128" max="16128" width="7.875" style="251" hidden="1" customWidth="1"/>
    <col min="16129" max="16130" width="12" style="251" customWidth="1"/>
    <col min="16131" max="16131" width="8" style="251" customWidth="1"/>
    <col min="16132" max="16132" width="7.875" style="251" customWidth="1"/>
    <col min="16133" max="16134" width="7.875" style="251" hidden="1" customWidth="1"/>
    <col min="16135" max="16384" width="7.875" style="251"/>
  </cols>
  <sheetData>
    <row r="1" spans="1:3" ht="18" customHeight="1">
      <c r="A1" s="28" t="s">
        <v>0</v>
      </c>
      <c r="B1" s="252"/>
    </row>
    <row r="2" spans="1:3" ht="39.950000000000003" customHeight="1">
      <c r="A2" s="290" t="s">
        <v>1</v>
      </c>
      <c r="B2" s="290"/>
    </row>
    <row r="3" spans="1:3" ht="18.75" customHeight="1">
      <c r="A3" s="253"/>
      <c r="B3" s="254" t="s">
        <v>2</v>
      </c>
    </row>
    <row r="4" spans="1:3" s="249" customFormat="1" ht="40.9" customHeight="1">
      <c r="A4" s="255" t="s">
        <v>3</v>
      </c>
      <c r="B4" s="256" t="s">
        <v>4</v>
      </c>
      <c r="C4" s="257"/>
    </row>
    <row r="5" spans="1:3" s="249" customFormat="1" ht="40.9" customHeight="1">
      <c r="A5" s="258" t="s">
        <v>5</v>
      </c>
      <c r="B5" s="239">
        <f>SUM(B6:B12)</f>
        <v>219060</v>
      </c>
      <c r="C5" s="257"/>
    </row>
    <row r="6" spans="1:3" s="249" customFormat="1" ht="40.9" customHeight="1">
      <c r="A6" s="259" t="s">
        <v>6</v>
      </c>
      <c r="B6" s="241">
        <v>11770</v>
      </c>
      <c r="C6" s="257"/>
    </row>
    <row r="7" spans="1:3" s="249" customFormat="1" ht="40.9" customHeight="1">
      <c r="A7" s="259" t="s">
        <v>7</v>
      </c>
      <c r="B7" s="241">
        <v>96319</v>
      </c>
      <c r="C7" s="257"/>
    </row>
    <row r="8" spans="1:3" s="249" customFormat="1" ht="40.9" customHeight="1">
      <c r="A8" s="259" t="s">
        <v>8</v>
      </c>
      <c r="B8" s="241">
        <v>38013</v>
      </c>
      <c r="C8" s="257"/>
    </row>
    <row r="9" spans="1:3" s="249" customFormat="1" ht="40.9" customHeight="1">
      <c r="A9" s="259" t="s">
        <v>9</v>
      </c>
      <c r="B9" s="241">
        <v>3000</v>
      </c>
      <c r="C9" s="257"/>
    </row>
    <row r="10" spans="1:3" s="249" customFormat="1" ht="40.9" customHeight="1">
      <c r="A10" s="259" t="s">
        <v>10</v>
      </c>
      <c r="B10" s="241">
        <v>14473</v>
      </c>
      <c r="C10" s="257"/>
    </row>
    <row r="11" spans="1:3" s="249" customFormat="1" ht="40.9" customHeight="1">
      <c r="A11" s="259" t="s">
        <v>11</v>
      </c>
      <c r="B11" s="241">
        <v>42020</v>
      </c>
      <c r="C11" s="257"/>
    </row>
    <row r="12" spans="1:3" s="249" customFormat="1" ht="40.9" customHeight="1">
      <c r="A12" s="259" t="s">
        <v>12</v>
      </c>
      <c r="B12" s="241">
        <v>13465</v>
      </c>
      <c r="C12" s="257"/>
    </row>
    <row r="13" spans="1:3" s="249" customFormat="1" ht="40.9" customHeight="1">
      <c r="A13" s="260" t="s">
        <v>13</v>
      </c>
      <c r="B13" s="244">
        <v>350397</v>
      </c>
      <c r="C13" s="257"/>
    </row>
    <row r="14" spans="1:3" s="249" customFormat="1" ht="40.9" customHeight="1">
      <c r="A14" s="260" t="s">
        <v>14</v>
      </c>
      <c r="B14" s="244">
        <v>905978</v>
      </c>
      <c r="C14" s="257"/>
    </row>
    <row r="15" spans="1:3" s="249" customFormat="1" ht="40.9" customHeight="1">
      <c r="A15" s="261" t="s">
        <v>15</v>
      </c>
      <c r="B15" s="244">
        <v>191000</v>
      </c>
      <c r="C15" s="257"/>
    </row>
    <row r="16" spans="1:3" s="249" customFormat="1" ht="40.9" customHeight="1">
      <c r="A16" s="261" t="s">
        <v>16</v>
      </c>
      <c r="B16" s="244">
        <v>1911</v>
      </c>
      <c r="C16" s="257"/>
    </row>
    <row r="17" spans="1:3" s="250" customFormat="1" ht="40.9" customHeight="1">
      <c r="A17" s="262" t="s">
        <v>17</v>
      </c>
      <c r="B17" s="263">
        <f>B5+B13+B14+B15+B16</f>
        <v>1668346</v>
      </c>
      <c r="C17" s="264"/>
    </row>
  </sheetData>
  <mergeCells count="1">
    <mergeCell ref="A2:B2"/>
  </mergeCells>
  <phoneticPr fontId="50" type="noConversion"/>
  <printOptions horizontalCentered="1"/>
  <pageMargins left="0.98402777777777795" right="0.74791666666666701" top="1.18055555555556" bottom="0.98402777777777795" header="0.51111111111111096" footer="0.51111111111111096"/>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workbookViewId="0">
      <selection activeCell="A34" sqref="A34"/>
    </sheetView>
  </sheetViews>
  <sheetFormatPr defaultColWidth="7" defaultRowHeight="15"/>
  <cols>
    <col min="1" max="1" width="35.125" style="22" customWidth="1"/>
    <col min="2" max="2" width="29.625" style="23" customWidth="1"/>
    <col min="3" max="3" width="10.375" style="18" hidden="1" customWidth="1"/>
    <col min="4" max="4" width="9.625" style="24" hidden="1" customWidth="1"/>
    <col min="5" max="5" width="8.125" style="24" hidden="1" customWidth="1"/>
    <col min="6" max="6" width="9.625" style="25" hidden="1" customWidth="1"/>
    <col min="7" max="7" width="17.5" style="25" hidden="1" customWidth="1"/>
    <col min="8" max="8" width="12.5" style="26" hidden="1" customWidth="1"/>
    <col min="9" max="9" width="7" style="27" hidden="1" customWidth="1"/>
    <col min="10" max="11" width="7" style="24" hidden="1" customWidth="1"/>
    <col min="12" max="12" width="13.875" style="24" hidden="1" customWidth="1"/>
    <col min="13" max="13" width="7.875" style="24" hidden="1" customWidth="1"/>
    <col min="14" max="14" width="9.5" style="24" hidden="1" customWidth="1"/>
    <col min="15" max="15" width="6.875" style="24" hidden="1" customWidth="1"/>
    <col min="16" max="16" width="9" style="24" hidden="1" customWidth="1"/>
    <col min="17" max="17" width="5.875" style="24" hidden="1" customWidth="1"/>
    <col min="18" max="18" width="5.25" style="24" hidden="1" customWidth="1"/>
    <col min="19" max="19" width="6.5" style="24" hidden="1" customWidth="1"/>
    <col min="20" max="21" width="7" style="24" hidden="1" customWidth="1"/>
    <col min="22" max="22" width="10.625" style="24" hidden="1" customWidth="1"/>
    <col min="23" max="23" width="10.5" style="24" hidden="1" customWidth="1"/>
    <col min="24" max="24" width="7" style="24" hidden="1" customWidth="1"/>
    <col min="25" max="16384" width="7" style="24"/>
  </cols>
  <sheetData>
    <row r="1" spans="1:24" ht="29.25" customHeight="1">
      <c r="A1" s="28" t="s">
        <v>18</v>
      </c>
    </row>
    <row r="2" spans="1:24" ht="28.5" customHeight="1">
      <c r="A2" s="291" t="s">
        <v>19</v>
      </c>
      <c r="B2" s="292"/>
      <c r="F2" s="24"/>
      <c r="G2" s="24"/>
      <c r="H2" s="24"/>
    </row>
    <row r="3" spans="1:24" s="18" customFormat="1" ht="21.75" customHeight="1">
      <c r="A3" s="22"/>
      <c r="B3" s="146" t="s">
        <v>20</v>
      </c>
      <c r="D3" s="18">
        <v>12.11</v>
      </c>
      <c r="F3" s="18">
        <v>12.22</v>
      </c>
      <c r="I3" s="23"/>
      <c r="L3" s="18">
        <v>1.2</v>
      </c>
    </row>
    <row r="4" spans="1:24" s="18" customFormat="1" ht="39" customHeight="1">
      <c r="A4" s="116" t="s">
        <v>3</v>
      </c>
      <c r="B4" s="32" t="s">
        <v>4</v>
      </c>
      <c r="F4" s="33" t="s">
        <v>21</v>
      </c>
      <c r="G4" s="33" t="s">
        <v>22</v>
      </c>
      <c r="H4" s="33" t="s">
        <v>23</v>
      </c>
      <c r="I4" s="23"/>
      <c r="L4" s="33" t="s">
        <v>21</v>
      </c>
      <c r="M4" s="49" t="s">
        <v>22</v>
      </c>
      <c r="N4" s="33" t="s">
        <v>23</v>
      </c>
    </row>
    <row r="5" spans="1:24" s="22" customFormat="1" ht="39" customHeight="1">
      <c r="A5" s="238" t="s">
        <v>24</v>
      </c>
      <c r="B5" s="239">
        <f>SUM(B6:B28)</f>
        <v>1328940</v>
      </c>
      <c r="C5" s="22">
        <v>105429</v>
      </c>
      <c r="D5" s="22">
        <v>595734.14</v>
      </c>
      <c r="E5" s="22">
        <f>104401+13602</f>
        <v>118003</v>
      </c>
      <c r="F5" s="240" t="s">
        <v>25</v>
      </c>
      <c r="G5" s="240" t="s">
        <v>26</v>
      </c>
      <c r="H5" s="240">
        <v>596221.15</v>
      </c>
      <c r="I5" s="22" t="e">
        <f t="shared" ref="I5:I30" si="0">F5-A5</f>
        <v>#VALUE!</v>
      </c>
      <c r="J5" s="22">
        <f t="shared" ref="J5:J34" si="1">H5-B5</f>
        <v>-732718.85</v>
      </c>
      <c r="K5" s="22">
        <v>75943</v>
      </c>
      <c r="L5" s="240" t="s">
        <v>25</v>
      </c>
      <c r="M5" s="240" t="s">
        <v>26</v>
      </c>
      <c r="N5" s="240">
        <v>643048.94999999995</v>
      </c>
      <c r="O5" s="22" t="e">
        <f t="shared" ref="O5:O30" si="2">L5-A5</f>
        <v>#VALUE!</v>
      </c>
      <c r="P5" s="22">
        <f t="shared" ref="P5:P34" si="3">N5-B5</f>
        <v>-685891.05</v>
      </c>
      <c r="R5" s="22">
        <v>717759</v>
      </c>
      <c r="T5" s="248" t="s">
        <v>25</v>
      </c>
      <c r="U5" s="248" t="s">
        <v>26</v>
      </c>
      <c r="V5" s="248">
        <v>659380.53</v>
      </c>
      <c r="W5" s="22">
        <f t="shared" ref="W5:W34" si="4">B5-V5</f>
        <v>669559.47</v>
      </c>
      <c r="X5" s="22" t="e">
        <f t="shared" ref="X5:X30" si="5">T5-A5</f>
        <v>#VALUE!</v>
      </c>
    </row>
    <row r="6" spans="1:24" s="134" customFormat="1" ht="39" customHeight="1">
      <c r="A6" s="86" t="s">
        <v>27</v>
      </c>
      <c r="B6" s="241">
        <v>98805</v>
      </c>
      <c r="D6" s="134">
        <v>7616.62</v>
      </c>
      <c r="F6" s="43" t="s">
        <v>28</v>
      </c>
      <c r="G6" s="43" t="s">
        <v>29</v>
      </c>
      <c r="H6" s="43">
        <v>7616.62</v>
      </c>
      <c r="I6" s="134" t="e">
        <f t="shared" si="0"/>
        <v>#VALUE!</v>
      </c>
      <c r="J6" s="134">
        <f t="shared" si="1"/>
        <v>-91188.38</v>
      </c>
      <c r="L6" s="43" t="s">
        <v>28</v>
      </c>
      <c r="M6" s="43" t="s">
        <v>29</v>
      </c>
      <c r="N6" s="43">
        <v>7749.58</v>
      </c>
      <c r="O6" s="134" t="e">
        <f t="shared" si="2"/>
        <v>#VALUE!</v>
      </c>
      <c r="P6" s="134">
        <f t="shared" si="3"/>
        <v>-91055.42</v>
      </c>
      <c r="T6" s="59" t="s">
        <v>28</v>
      </c>
      <c r="U6" s="59" t="s">
        <v>29</v>
      </c>
      <c r="V6" s="59">
        <v>8475.4699999999993</v>
      </c>
      <c r="W6" s="134">
        <f t="shared" si="4"/>
        <v>90329.53</v>
      </c>
      <c r="X6" s="134" t="e">
        <f t="shared" si="5"/>
        <v>#VALUE!</v>
      </c>
    </row>
    <row r="7" spans="1:24" s="139" customFormat="1" ht="39" customHeight="1">
      <c r="A7" s="86" t="s">
        <v>30</v>
      </c>
      <c r="B7" s="241">
        <v>5308</v>
      </c>
      <c r="D7" s="139">
        <v>3922.87</v>
      </c>
      <c r="F7" s="45" t="s">
        <v>31</v>
      </c>
      <c r="G7" s="45" t="s">
        <v>32</v>
      </c>
      <c r="H7" s="45">
        <v>3922.87</v>
      </c>
      <c r="I7" s="139" t="e">
        <f t="shared" si="0"/>
        <v>#VALUE!</v>
      </c>
      <c r="J7" s="139">
        <f t="shared" si="1"/>
        <v>-1385.13</v>
      </c>
      <c r="K7" s="139">
        <v>750</v>
      </c>
      <c r="L7" s="45" t="s">
        <v>31</v>
      </c>
      <c r="M7" s="45" t="s">
        <v>32</v>
      </c>
      <c r="N7" s="45">
        <v>4041.81</v>
      </c>
      <c r="O7" s="139" t="e">
        <f t="shared" si="2"/>
        <v>#VALUE!</v>
      </c>
      <c r="P7" s="139">
        <f t="shared" si="3"/>
        <v>-1266.19</v>
      </c>
      <c r="T7" s="61" t="s">
        <v>31</v>
      </c>
      <c r="U7" s="61" t="s">
        <v>32</v>
      </c>
      <c r="V7" s="61">
        <v>4680.9399999999996</v>
      </c>
      <c r="W7" s="139">
        <f t="shared" si="4"/>
        <v>627.0600000000004</v>
      </c>
      <c r="X7" s="139" t="e">
        <f t="shared" si="5"/>
        <v>#VALUE!</v>
      </c>
    </row>
    <row r="8" spans="1:24" s="139" customFormat="1" ht="39" customHeight="1">
      <c r="A8" s="86" t="s">
        <v>33</v>
      </c>
      <c r="B8" s="241">
        <v>101710</v>
      </c>
      <c r="F8" s="45"/>
      <c r="G8" s="45"/>
      <c r="H8" s="45"/>
      <c r="L8" s="45"/>
      <c r="M8" s="45"/>
      <c r="N8" s="45"/>
      <c r="T8" s="61"/>
      <c r="U8" s="61"/>
      <c r="V8" s="61"/>
    </row>
    <row r="9" spans="1:24" s="139" customFormat="1" ht="39" customHeight="1">
      <c r="A9" s="86" t="s">
        <v>34</v>
      </c>
      <c r="B9" s="242">
        <v>223920</v>
      </c>
      <c r="F9" s="45"/>
      <c r="G9" s="45"/>
      <c r="H9" s="45"/>
      <c r="L9" s="45"/>
      <c r="M9" s="45"/>
      <c r="N9" s="45"/>
      <c r="T9" s="61"/>
      <c r="U9" s="61"/>
      <c r="V9" s="61"/>
    </row>
    <row r="10" spans="1:24" s="139" customFormat="1" ht="39" customHeight="1">
      <c r="A10" s="86" t="s">
        <v>35</v>
      </c>
      <c r="B10" s="241">
        <v>20158</v>
      </c>
      <c r="F10" s="45"/>
      <c r="G10" s="45"/>
      <c r="H10" s="45"/>
      <c r="L10" s="45"/>
      <c r="M10" s="45"/>
      <c r="N10" s="45"/>
      <c r="T10" s="61"/>
      <c r="U10" s="61"/>
      <c r="V10" s="61"/>
    </row>
    <row r="11" spans="1:24" s="139" customFormat="1" ht="39" customHeight="1">
      <c r="A11" s="86" t="s">
        <v>36</v>
      </c>
      <c r="B11" s="241">
        <v>52655</v>
      </c>
      <c r="F11" s="45"/>
      <c r="G11" s="45"/>
      <c r="H11" s="45"/>
      <c r="L11" s="45"/>
      <c r="M11" s="45"/>
      <c r="N11" s="45"/>
      <c r="T11" s="61"/>
      <c r="U11" s="61"/>
      <c r="V11" s="61"/>
    </row>
    <row r="12" spans="1:24" s="139" customFormat="1" ht="39" customHeight="1">
      <c r="A12" s="86" t="s">
        <v>37</v>
      </c>
      <c r="B12" s="241">
        <v>84188</v>
      </c>
      <c r="F12" s="45"/>
      <c r="G12" s="45"/>
      <c r="H12" s="45"/>
      <c r="L12" s="45"/>
      <c r="M12" s="45"/>
      <c r="N12" s="45"/>
      <c r="T12" s="61"/>
      <c r="U12" s="61"/>
      <c r="V12" s="61"/>
    </row>
    <row r="13" spans="1:24" s="139" customFormat="1" ht="39" customHeight="1">
      <c r="A13" s="86" t="s">
        <v>38</v>
      </c>
      <c r="B13" s="242">
        <v>111606</v>
      </c>
      <c r="F13" s="45"/>
      <c r="G13" s="45"/>
      <c r="H13" s="45"/>
      <c r="L13" s="45"/>
      <c r="M13" s="45"/>
      <c r="N13" s="45"/>
      <c r="T13" s="61"/>
      <c r="U13" s="61"/>
      <c r="V13" s="61"/>
    </row>
    <row r="14" spans="1:24" s="139" customFormat="1" ht="39" customHeight="1">
      <c r="A14" s="86" t="s">
        <v>39</v>
      </c>
      <c r="B14" s="241">
        <v>48171</v>
      </c>
      <c r="F14" s="45"/>
      <c r="G14" s="45"/>
      <c r="H14" s="45"/>
      <c r="L14" s="45"/>
      <c r="M14" s="45"/>
      <c r="N14" s="45"/>
      <c r="T14" s="61"/>
      <c r="U14" s="61"/>
      <c r="V14" s="61"/>
    </row>
    <row r="15" spans="1:24" s="139" customFormat="1" ht="39" customHeight="1">
      <c r="A15" s="86" t="s">
        <v>40</v>
      </c>
      <c r="B15" s="241">
        <v>196129</v>
      </c>
      <c r="F15" s="45"/>
      <c r="G15" s="45"/>
      <c r="H15" s="45"/>
      <c r="L15" s="45"/>
      <c r="M15" s="45"/>
      <c r="N15" s="45"/>
      <c r="T15" s="61"/>
      <c r="U15" s="61"/>
      <c r="V15" s="61"/>
    </row>
    <row r="16" spans="1:24" s="139" customFormat="1" ht="39" customHeight="1">
      <c r="A16" s="86" t="s">
        <v>41</v>
      </c>
      <c r="B16" s="241">
        <v>54406</v>
      </c>
      <c r="F16" s="45"/>
      <c r="G16" s="45"/>
      <c r="H16" s="45"/>
      <c r="L16" s="45"/>
      <c r="M16" s="45"/>
      <c r="N16" s="45"/>
      <c r="T16" s="61"/>
      <c r="U16" s="61"/>
      <c r="V16" s="61"/>
    </row>
    <row r="17" spans="1:24" s="139" customFormat="1" ht="39" customHeight="1">
      <c r="A17" s="86" t="s">
        <v>42</v>
      </c>
      <c r="B17" s="242">
        <v>92937</v>
      </c>
      <c r="F17" s="45"/>
      <c r="G17" s="45"/>
      <c r="H17" s="45"/>
      <c r="L17" s="45"/>
      <c r="M17" s="45"/>
      <c r="N17" s="45"/>
      <c r="T17" s="61"/>
      <c r="U17" s="61"/>
      <c r="V17" s="61"/>
    </row>
    <row r="18" spans="1:24" s="139" customFormat="1" ht="39" customHeight="1">
      <c r="A18" s="86" t="s">
        <v>43</v>
      </c>
      <c r="B18" s="241">
        <v>43798</v>
      </c>
      <c r="F18" s="45"/>
      <c r="G18" s="45"/>
      <c r="H18" s="45"/>
      <c r="L18" s="45"/>
      <c r="M18" s="45"/>
      <c r="N18" s="45"/>
      <c r="T18" s="61"/>
      <c r="U18" s="61"/>
      <c r="V18" s="61"/>
    </row>
    <row r="19" spans="1:24" s="139" customFormat="1" ht="39" customHeight="1">
      <c r="A19" s="86" t="s">
        <v>44</v>
      </c>
      <c r="B19" s="241">
        <v>14343</v>
      </c>
      <c r="F19" s="45"/>
      <c r="G19" s="45"/>
      <c r="H19" s="45"/>
      <c r="L19" s="45"/>
      <c r="M19" s="45"/>
      <c r="N19" s="45"/>
      <c r="T19" s="61"/>
      <c r="U19" s="61"/>
      <c r="V19" s="61"/>
    </row>
    <row r="20" spans="1:24" s="139" customFormat="1" ht="39" customHeight="1">
      <c r="A20" s="86" t="s">
        <v>45</v>
      </c>
      <c r="B20" s="241">
        <v>2000</v>
      </c>
      <c r="F20" s="45"/>
      <c r="G20" s="45"/>
      <c r="H20" s="45"/>
      <c r="L20" s="45"/>
      <c r="M20" s="45"/>
      <c r="N20" s="45"/>
      <c r="T20" s="61"/>
      <c r="U20" s="61"/>
      <c r="V20" s="61"/>
    </row>
    <row r="21" spans="1:24" s="139" customFormat="1" ht="39" customHeight="1">
      <c r="A21" s="86" t="s">
        <v>46</v>
      </c>
      <c r="B21" s="242">
        <v>140</v>
      </c>
      <c r="F21" s="45"/>
      <c r="G21" s="45"/>
      <c r="H21" s="45"/>
      <c r="L21" s="45"/>
      <c r="M21" s="45"/>
      <c r="N21" s="45"/>
      <c r="T21" s="61"/>
      <c r="U21" s="61"/>
      <c r="V21" s="61"/>
    </row>
    <row r="22" spans="1:24" s="139" customFormat="1" ht="39" customHeight="1">
      <c r="A22" s="86" t="s">
        <v>47</v>
      </c>
      <c r="B22" s="241">
        <v>19794</v>
      </c>
      <c r="F22" s="45"/>
      <c r="G22" s="45"/>
      <c r="H22" s="45"/>
      <c r="L22" s="45"/>
      <c r="M22" s="45"/>
      <c r="N22" s="45"/>
      <c r="T22" s="61"/>
      <c r="U22" s="61"/>
      <c r="V22" s="61"/>
    </row>
    <row r="23" spans="1:24" s="139" customFormat="1" ht="39" customHeight="1">
      <c r="A23" s="86" t="s">
        <v>48</v>
      </c>
      <c r="B23" s="241">
        <v>20813</v>
      </c>
      <c r="F23" s="45"/>
      <c r="G23" s="45"/>
      <c r="H23" s="45"/>
      <c r="L23" s="45"/>
      <c r="M23" s="45"/>
      <c r="N23" s="45"/>
      <c r="T23" s="61"/>
      <c r="U23" s="61"/>
      <c r="V23" s="61"/>
    </row>
    <row r="24" spans="1:24" s="139" customFormat="1" ht="39" customHeight="1">
      <c r="A24" s="86" t="s">
        <v>49</v>
      </c>
      <c r="B24" s="241">
        <v>1212</v>
      </c>
      <c r="F24" s="45"/>
      <c r="G24" s="45"/>
      <c r="H24" s="45"/>
      <c r="L24" s="45"/>
      <c r="M24" s="45"/>
      <c r="N24" s="45"/>
      <c r="T24" s="61"/>
      <c r="U24" s="61"/>
      <c r="V24" s="61"/>
    </row>
    <row r="25" spans="1:24" s="139" customFormat="1" ht="39" customHeight="1">
      <c r="A25" s="243" t="s">
        <v>50</v>
      </c>
      <c r="B25" s="242">
        <v>10000</v>
      </c>
      <c r="F25" s="45"/>
      <c r="G25" s="45"/>
      <c r="H25" s="45"/>
      <c r="L25" s="45"/>
      <c r="M25" s="45"/>
      <c r="N25" s="45"/>
      <c r="T25" s="61"/>
      <c r="U25" s="61"/>
      <c r="V25" s="61"/>
    </row>
    <row r="26" spans="1:24" s="139" customFormat="1" ht="39" customHeight="1">
      <c r="A26" s="243" t="s">
        <v>51</v>
      </c>
      <c r="B26" s="241">
        <v>1032</v>
      </c>
      <c r="F26" s="45"/>
      <c r="G26" s="45"/>
      <c r="H26" s="45"/>
      <c r="L26" s="45"/>
      <c r="M26" s="45"/>
      <c r="N26" s="45"/>
      <c r="T26" s="61"/>
      <c r="U26" s="61"/>
      <c r="V26" s="61"/>
    </row>
    <row r="27" spans="1:24" s="139" customFormat="1" ht="39" customHeight="1">
      <c r="A27" s="243" t="s">
        <v>52</v>
      </c>
      <c r="B27" s="241">
        <v>1771</v>
      </c>
      <c r="F27" s="45"/>
      <c r="G27" s="45"/>
      <c r="H27" s="45"/>
      <c r="L27" s="45"/>
      <c r="M27" s="45"/>
      <c r="N27" s="45"/>
      <c r="T27" s="61"/>
      <c r="U27" s="61"/>
      <c r="V27" s="61"/>
    </row>
    <row r="28" spans="1:24" s="139" customFormat="1" ht="39" customHeight="1">
      <c r="A28" s="243" t="s">
        <v>53</v>
      </c>
      <c r="B28" s="241">
        <v>124044</v>
      </c>
      <c r="F28" s="45"/>
      <c r="G28" s="45"/>
      <c r="H28" s="45"/>
      <c r="L28" s="45"/>
      <c r="M28" s="45"/>
      <c r="N28" s="45"/>
      <c r="T28" s="61"/>
      <c r="U28" s="61"/>
      <c r="V28" s="61"/>
    </row>
    <row r="29" spans="1:24" s="18" customFormat="1" ht="39" customHeight="1">
      <c r="A29" s="238" t="s">
        <v>54</v>
      </c>
      <c r="B29" s="244">
        <f>SUM(B30:B31)</f>
        <v>284303</v>
      </c>
      <c r="C29" s="48">
        <v>105429</v>
      </c>
      <c r="D29" s="245">
        <v>595734.14</v>
      </c>
      <c r="E29" s="18">
        <f>104401+13602</f>
        <v>118003</v>
      </c>
      <c r="F29" s="47" t="s">
        <v>25</v>
      </c>
      <c r="G29" s="47" t="s">
        <v>26</v>
      </c>
      <c r="H29" s="56">
        <v>596221.15</v>
      </c>
      <c r="I29" s="23" t="e">
        <f t="shared" si="0"/>
        <v>#VALUE!</v>
      </c>
      <c r="J29" s="48">
        <f t="shared" si="1"/>
        <v>311918.15000000002</v>
      </c>
      <c r="K29" s="48">
        <v>75943</v>
      </c>
      <c r="L29" s="47" t="s">
        <v>25</v>
      </c>
      <c r="M29" s="47" t="s">
        <v>26</v>
      </c>
      <c r="N29" s="56">
        <v>643048.94999999995</v>
      </c>
      <c r="O29" s="23" t="e">
        <f t="shared" si="2"/>
        <v>#VALUE!</v>
      </c>
      <c r="P29" s="48">
        <f t="shared" si="3"/>
        <v>358745.94999999995</v>
      </c>
      <c r="R29" s="18">
        <v>717759</v>
      </c>
      <c r="T29" s="63" t="s">
        <v>25</v>
      </c>
      <c r="U29" s="63" t="s">
        <v>26</v>
      </c>
      <c r="V29" s="64">
        <v>659380.53</v>
      </c>
      <c r="W29" s="18">
        <f t="shared" si="4"/>
        <v>-375077.53</v>
      </c>
      <c r="X29" s="18" t="e">
        <f t="shared" si="5"/>
        <v>#VALUE!</v>
      </c>
    </row>
    <row r="30" spans="1:24" s="18" customFormat="1" ht="39" customHeight="1">
      <c r="A30" s="246" t="s">
        <v>55</v>
      </c>
      <c r="B30" s="241">
        <v>119212</v>
      </c>
      <c r="C30" s="48"/>
      <c r="D30" s="48">
        <v>7616.62</v>
      </c>
      <c r="F30" s="47" t="s">
        <v>28</v>
      </c>
      <c r="G30" s="47" t="s">
        <v>29</v>
      </c>
      <c r="H30" s="56">
        <v>7616.62</v>
      </c>
      <c r="I30" s="23" t="e">
        <f t="shared" si="0"/>
        <v>#VALUE!</v>
      </c>
      <c r="J30" s="48">
        <f t="shared" si="1"/>
        <v>-111595.38</v>
      </c>
      <c r="K30" s="48"/>
      <c r="L30" s="47" t="s">
        <v>28</v>
      </c>
      <c r="M30" s="47" t="s">
        <v>29</v>
      </c>
      <c r="N30" s="56">
        <v>7749.58</v>
      </c>
      <c r="O30" s="23" t="e">
        <f t="shared" si="2"/>
        <v>#VALUE!</v>
      </c>
      <c r="P30" s="48">
        <f t="shared" si="3"/>
        <v>-111462.42</v>
      </c>
      <c r="T30" s="63" t="s">
        <v>28</v>
      </c>
      <c r="U30" s="63" t="s">
        <v>29</v>
      </c>
      <c r="V30" s="64">
        <v>8475.4699999999993</v>
      </c>
      <c r="W30" s="18">
        <f t="shared" si="4"/>
        <v>110736.53</v>
      </c>
      <c r="X30" s="18" t="e">
        <f t="shared" si="5"/>
        <v>#VALUE!</v>
      </c>
    </row>
    <row r="31" spans="1:24" s="18" customFormat="1" ht="39" customHeight="1">
      <c r="A31" s="246" t="s">
        <v>56</v>
      </c>
      <c r="B31" s="241">
        <f>SUM(B32:B33)</f>
        <v>165091</v>
      </c>
      <c r="C31" s="48"/>
      <c r="D31" s="48"/>
      <c r="F31" s="47"/>
      <c r="G31" s="47"/>
      <c r="H31" s="56"/>
      <c r="I31" s="23"/>
      <c r="J31" s="48"/>
      <c r="K31" s="48"/>
      <c r="L31" s="47"/>
      <c r="M31" s="47"/>
      <c r="N31" s="56"/>
      <c r="O31" s="23"/>
      <c r="P31" s="48"/>
      <c r="T31" s="63"/>
      <c r="U31" s="63"/>
      <c r="V31" s="64"/>
    </row>
    <row r="32" spans="1:24" s="18" customFormat="1" ht="39" customHeight="1">
      <c r="A32" s="247" t="s">
        <v>57</v>
      </c>
      <c r="B32" s="241">
        <v>159996</v>
      </c>
      <c r="C32" s="48"/>
      <c r="D32" s="48">
        <v>3922.87</v>
      </c>
      <c r="F32" s="47" t="s">
        <v>31</v>
      </c>
      <c r="G32" s="47" t="s">
        <v>32</v>
      </c>
      <c r="H32" s="56">
        <v>3922.87</v>
      </c>
      <c r="I32" s="23" t="e">
        <f>F32-A32</f>
        <v>#VALUE!</v>
      </c>
      <c r="J32" s="48">
        <f t="shared" si="1"/>
        <v>-156073.13</v>
      </c>
      <c r="K32" s="48">
        <v>750</v>
      </c>
      <c r="L32" s="47" t="s">
        <v>31</v>
      </c>
      <c r="M32" s="47" t="s">
        <v>32</v>
      </c>
      <c r="N32" s="56">
        <v>4041.81</v>
      </c>
      <c r="O32" s="23" t="e">
        <f>L32-A32</f>
        <v>#VALUE!</v>
      </c>
      <c r="P32" s="48">
        <f t="shared" si="3"/>
        <v>-155954.19</v>
      </c>
      <c r="T32" s="63" t="s">
        <v>31</v>
      </c>
      <c r="U32" s="63" t="s">
        <v>32</v>
      </c>
      <c r="V32" s="64">
        <v>4680.9399999999996</v>
      </c>
      <c r="W32" s="18">
        <f t="shared" si="4"/>
        <v>155315.06</v>
      </c>
      <c r="X32" s="18" t="e">
        <f>T32-A32</f>
        <v>#VALUE!</v>
      </c>
    </row>
    <row r="33" spans="1:24" s="18" customFormat="1" ht="39" customHeight="1">
      <c r="A33" s="137" t="s">
        <v>58</v>
      </c>
      <c r="B33" s="241">
        <v>5095</v>
      </c>
      <c r="C33" s="48"/>
      <c r="D33" s="48">
        <v>3922.87</v>
      </c>
      <c r="F33" s="47" t="s">
        <v>31</v>
      </c>
      <c r="G33" s="47" t="s">
        <v>32</v>
      </c>
      <c r="H33" s="56">
        <v>3922.87</v>
      </c>
      <c r="I33" s="23" t="e">
        <f>F33-A33</f>
        <v>#VALUE!</v>
      </c>
      <c r="J33" s="48">
        <f t="shared" si="1"/>
        <v>-1172.1300000000001</v>
      </c>
      <c r="K33" s="48">
        <v>750</v>
      </c>
      <c r="L33" s="47" t="s">
        <v>31</v>
      </c>
      <c r="M33" s="47" t="s">
        <v>32</v>
      </c>
      <c r="N33" s="56">
        <v>4041.81</v>
      </c>
      <c r="O33" s="23" t="e">
        <f>L33-A33</f>
        <v>#VALUE!</v>
      </c>
      <c r="P33" s="48">
        <f t="shared" si="3"/>
        <v>-1053.19</v>
      </c>
      <c r="T33" s="63" t="s">
        <v>31</v>
      </c>
      <c r="U33" s="63" t="s">
        <v>32</v>
      </c>
      <c r="V33" s="64">
        <v>4680.9399999999996</v>
      </c>
      <c r="W33" s="18">
        <f t="shared" si="4"/>
        <v>414.0600000000004</v>
      </c>
      <c r="X33" s="18" t="e">
        <f>T33-A33</f>
        <v>#VALUE!</v>
      </c>
    </row>
    <row r="34" spans="1:24" s="18" customFormat="1" ht="39" customHeight="1">
      <c r="A34" s="238" t="s">
        <v>59</v>
      </c>
      <c r="B34" s="244">
        <v>55103</v>
      </c>
      <c r="C34" s="46"/>
      <c r="D34" s="46">
        <v>135.6</v>
      </c>
      <c r="F34" s="47" t="s">
        <v>60</v>
      </c>
      <c r="G34" s="47" t="s">
        <v>61</v>
      </c>
      <c r="H34" s="56">
        <v>135.6</v>
      </c>
      <c r="I34" s="23" t="e">
        <f>F34-A34</f>
        <v>#VALUE!</v>
      </c>
      <c r="J34" s="48">
        <f t="shared" si="1"/>
        <v>-54967.4</v>
      </c>
      <c r="K34" s="48"/>
      <c r="L34" s="47" t="s">
        <v>60</v>
      </c>
      <c r="M34" s="47" t="s">
        <v>61</v>
      </c>
      <c r="N34" s="56">
        <v>135.6</v>
      </c>
      <c r="O34" s="23" t="e">
        <f>L34-A34</f>
        <v>#VALUE!</v>
      </c>
      <c r="P34" s="48">
        <f t="shared" si="3"/>
        <v>-54967.4</v>
      </c>
      <c r="T34" s="63" t="s">
        <v>60</v>
      </c>
      <c r="U34" s="63" t="s">
        <v>61</v>
      </c>
      <c r="V34" s="64">
        <v>135.6</v>
      </c>
      <c r="W34" s="18">
        <f t="shared" si="4"/>
        <v>54967.4</v>
      </c>
      <c r="X34" s="18" t="e">
        <f>T34-A34</f>
        <v>#VALUE!</v>
      </c>
    </row>
    <row r="35" spans="1:24" s="18" customFormat="1" ht="39" customHeight="1">
      <c r="A35" s="153" t="s">
        <v>62</v>
      </c>
      <c r="B35" s="130">
        <f>B5+B29+B34</f>
        <v>1668346</v>
      </c>
      <c r="F35" s="33" t="str">
        <f>""</f>
        <v/>
      </c>
      <c r="G35" s="33" t="str">
        <f>""</f>
        <v/>
      </c>
      <c r="H35" s="33" t="str">
        <f>""</f>
        <v/>
      </c>
      <c r="I35" s="23"/>
      <c r="L35" s="33" t="str">
        <f>""</f>
        <v/>
      </c>
      <c r="M35" s="49" t="str">
        <f>""</f>
        <v/>
      </c>
      <c r="N35" s="33" t="str">
        <f>""</f>
        <v/>
      </c>
      <c r="V35" s="65" t="e">
        <f>V36+#REF!+#REF!+#REF!+#REF!+#REF!+#REF!+#REF!+#REF!+#REF!+#REF!+#REF!+#REF!+#REF!+#REF!+#REF!+#REF!+#REF!+#REF!+#REF!+#REF!</f>
        <v>#REF!</v>
      </c>
      <c r="W35" s="65" t="e">
        <f>W36+#REF!+#REF!+#REF!+#REF!+#REF!+#REF!+#REF!+#REF!+#REF!+#REF!+#REF!+#REF!+#REF!+#REF!+#REF!+#REF!+#REF!+#REF!+#REF!+#REF!</f>
        <v>#REF!</v>
      </c>
    </row>
    <row r="36" spans="1:24" ht="19.5" customHeight="1">
      <c r="P36" s="66"/>
      <c r="T36" s="67" t="s">
        <v>63</v>
      </c>
      <c r="U36" s="67" t="s">
        <v>64</v>
      </c>
      <c r="V36" s="68">
        <v>19998</v>
      </c>
      <c r="W36" s="24">
        <f>B36-V36</f>
        <v>-19998</v>
      </c>
      <c r="X36" s="24">
        <f>T36-A36</f>
        <v>232</v>
      </c>
    </row>
    <row r="37" spans="1:24" ht="19.5" customHeight="1">
      <c r="P37" s="66"/>
      <c r="T37" s="67" t="s">
        <v>65</v>
      </c>
      <c r="U37" s="67" t="s">
        <v>66</v>
      </c>
      <c r="V37" s="68">
        <v>19998</v>
      </c>
      <c r="W37" s="24">
        <f>B37-V37</f>
        <v>-19998</v>
      </c>
      <c r="X37" s="24">
        <f>T37-A37</f>
        <v>23203</v>
      </c>
    </row>
    <row r="38" spans="1:24" ht="19.5" customHeight="1">
      <c r="P38" s="66"/>
      <c r="T38" s="67" t="s">
        <v>67</v>
      </c>
      <c r="U38" s="67" t="s">
        <v>68</v>
      </c>
      <c r="V38" s="68">
        <v>19998</v>
      </c>
      <c r="W38" s="24">
        <f>B38-V38</f>
        <v>-19998</v>
      </c>
      <c r="X38" s="24">
        <f>T38-A38</f>
        <v>2320301</v>
      </c>
    </row>
    <row r="39" spans="1:24" ht="19.5" customHeight="1">
      <c r="P39" s="66"/>
    </row>
    <row r="40" spans="1:24" ht="19.5" customHeight="1">
      <c r="P40" s="66"/>
    </row>
    <row r="41" spans="1:24" ht="19.5" customHeight="1">
      <c r="P41" s="66"/>
    </row>
    <row r="42" spans="1:24" ht="19.5" customHeight="1">
      <c r="P42" s="66"/>
    </row>
    <row r="43" spans="1:24" ht="19.5" customHeight="1">
      <c r="P43" s="66"/>
    </row>
    <row r="44" spans="1:24" ht="19.5" customHeight="1">
      <c r="P44" s="66"/>
    </row>
    <row r="45" spans="1:24" ht="19.5" customHeight="1">
      <c r="P45" s="66"/>
    </row>
    <row r="46" spans="1:24" ht="19.5" customHeight="1">
      <c r="P46" s="66"/>
    </row>
    <row r="47" spans="1:24" ht="19.5" customHeight="1">
      <c r="P47" s="66"/>
    </row>
    <row r="48" spans="1:24" ht="19.5" customHeight="1">
      <c r="P48" s="66"/>
    </row>
    <row r="49" spans="16:16" ht="19.5" customHeight="1">
      <c r="P49" s="66"/>
    </row>
    <row r="50" spans="16:16" ht="19.5" customHeight="1">
      <c r="P50" s="66"/>
    </row>
    <row r="51" spans="16:16" ht="19.5" customHeight="1">
      <c r="P51" s="66"/>
    </row>
  </sheetData>
  <mergeCells count="1">
    <mergeCell ref="A2:B2"/>
  </mergeCells>
  <phoneticPr fontId="50"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Y534"/>
  <sheetViews>
    <sheetView workbookViewId="0">
      <selection activeCell="C537" sqref="C537"/>
    </sheetView>
  </sheetViews>
  <sheetFormatPr defaultColWidth="7" defaultRowHeight="15"/>
  <cols>
    <col min="1" max="1" width="15.375" style="22" customWidth="1"/>
    <col min="2" max="2" width="44" style="18" customWidth="1"/>
    <col min="3" max="3" width="14.25" style="23" customWidth="1"/>
    <col min="4" max="4" width="10.375" style="18" hidden="1" customWidth="1"/>
    <col min="5" max="5" width="9.625" style="24" hidden="1" customWidth="1"/>
    <col min="6" max="6" width="8.125" style="24" hidden="1" customWidth="1"/>
    <col min="7" max="7" width="9.625" style="25" hidden="1" customWidth="1"/>
    <col min="8" max="8" width="17.5" style="25" hidden="1" customWidth="1"/>
    <col min="9" max="9" width="12.5" style="26" hidden="1" customWidth="1"/>
    <col min="10" max="10" width="7" style="27" hidden="1" customWidth="1"/>
    <col min="11" max="12" width="7" style="24" hidden="1" customWidth="1"/>
    <col min="13" max="13" width="13.875" style="24" hidden="1" customWidth="1"/>
    <col min="14" max="14" width="7.875" style="24" hidden="1" customWidth="1"/>
    <col min="15" max="15" width="9.5" style="24" hidden="1" customWidth="1"/>
    <col min="16" max="16" width="6.875" style="24" hidden="1" customWidth="1"/>
    <col min="17" max="17" width="9" style="24" hidden="1" customWidth="1"/>
    <col min="18" max="18" width="5.875" style="24" hidden="1" customWidth="1"/>
    <col min="19" max="19" width="5.25" style="24" hidden="1" customWidth="1"/>
    <col min="20" max="20" width="6.5" style="24" hidden="1" customWidth="1"/>
    <col min="21" max="22" width="7" style="24" hidden="1" customWidth="1"/>
    <col min="23" max="23" width="10.625" style="24" hidden="1" customWidth="1"/>
    <col min="24" max="24" width="10.5" style="24" hidden="1" customWidth="1"/>
    <col min="25" max="25" width="7" style="24" hidden="1" customWidth="1"/>
    <col min="26" max="16384" width="7" style="24"/>
  </cols>
  <sheetData>
    <row r="1" spans="1:25" ht="29.25" customHeight="1">
      <c r="A1" s="28" t="s">
        <v>69</v>
      </c>
    </row>
    <row r="2" spans="1:25" ht="28.5" customHeight="1">
      <c r="A2" s="291" t="s">
        <v>70</v>
      </c>
      <c r="B2" s="293"/>
      <c r="C2" s="292"/>
      <c r="G2" s="24"/>
      <c r="H2" s="24"/>
      <c r="I2" s="24"/>
    </row>
    <row r="3" spans="1:25" s="18" customFormat="1" ht="21.75" customHeight="1">
      <c r="A3" s="22"/>
      <c r="C3" s="146" t="s">
        <v>20</v>
      </c>
      <c r="E3" s="18">
        <v>12.11</v>
      </c>
      <c r="G3" s="18">
        <v>12.22</v>
      </c>
      <c r="J3" s="23"/>
      <c r="M3" s="18">
        <v>1.2</v>
      </c>
    </row>
    <row r="4" spans="1:25" s="18" customFormat="1" ht="39" customHeight="1">
      <c r="A4" s="30" t="s">
        <v>71</v>
      </c>
      <c r="B4" s="31" t="s">
        <v>72</v>
      </c>
      <c r="C4" s="32" t="s">
        <v>4</v>
      </c>
      <c r="G4" s="33" t="s">
        <v>21</v>
      </c>
      <c r="H4" s="33" t="s">
        <v>22</v>
      </c>
      <c r="I4" s="33" t="s">
        <v>23</v>
      </c>
      <c r="J4" s="23"/>
      <c r="M4" s="33" t="s">
        <v>21</v>
      </c>
      <c r="N4" s="49" t="s">
        <v>22</v>
      </c>
      <c r="O4" s="33" t="s">
        <v>23</v>
      </c>
    </row>
    <row r="5" spans="1:25" s="170" customFormat="1" ht="17.45" customHeight="1">
      <c r="A5" s="234" t="s">
        <v>25</v>
      </c>
      <c r="B5" s="234" t="s">
        <v>73</v>
      </c>
      <c r="C5" s="235">
        <v>96400</v>
      </c>
      <c r="D5" s="170">
        <v>105429</v>
      </c>
      <c r="E5" s="170">
        <v>595734.14</v>
      </c>
      <c r="F5" s="170">
        <f>104401+13602</f>
        <v>118003</v>
      </c>
      <c r="G5" s="179" t="s">
        <v>25</v>
      </c>
      <c r="H5" s="179" t="s">
        <v>74</v>
      </c>
      <c r="I5" s="179">
        <v>596221.15</v>
      </c>
      <c r="J5" s="170">
        <f t="shared" ref="J5:J12" si="0">G5-A5</f>
        <v>0</v>
      </c>
      <c r="K5" s="170">
        <f t="shared" ref="K5:K12" si="1">I5-C5</f>
        <v>499821.15</v>
      </c>
      <c r="L5" s="170">
        <v>75943</v>
      </c>
      <c r="M5" s="179" t="s">
        <v>25</v>
      </c>
      <c r="N5" s="179" t="s">
        <v>74</v>
      </c>
      <c r="O5" s="179">
        <v>643048.94999999995</v>
      </c>
      <c r="P5" s="170">
        <f t="shared" ref="P5:P12" si="2">M5-A5</f>
        <v>0</v>
      </c>
      <c r="Q5" s="170">
        <f t="shared" ref="Q5:Q12" si="3">O5-C5</f>
        <v>546648.94999999995</v>
      </c>
      <c r="S5" s="170">
        <v>717759</v>
      </c>
      <c r="U5" s="196" t="s">
        <v>25</v>
      </c>
      <c r="V5" s="196" t="s">
        <v>74</v>
      </c>
      <c r="W5" s="196">
        <v>659380.53</v>
      </c>
      <c r="X5" s="170">
        <f t="shared" ref="X5:X12" si="4">C5-W5</f>
        <v>-562980.53</v>
      </c>
      <c r="Y5" s="170">
        <f t="shared" ref="Y5:Y12" si="5">U5-A5</f>
        <v>0</v>
      </c>
    </row>
    <row r="6" spans="1:25" s="171" customFormat="1" ht="17.45" customHeight="1">
      <c r="A6" s="236" t="s">
        <v>28</v>
      </c>
      <c r="B6" s="236" t="s">
        <v>75</v>
      </c>
      <c r="C6" s="237">
        <v>2862.68</v>
      </c>
      <c r="E6" s="171">
        <v>7616.62</v>
      </c>
      <c r="G6" s="182" t="s">
        <v>28</v>
      </c>
      <c r="H6" s="182" t="s">
        <v>76</v>
      </c>
      <c r="I6" s="182">
        <v>7616.62</v>
      </c>
      <c r="J6" s="171">
        <f t="shared" si="0"/>
        <v>0</v>
      </c>
      <c r="K6" s="171">
        <f t="shared" si="1"/>
        <v>4753.9400000000005</v>
      </c>
      <c r="M6" s="182" t="s">
        <v>28</v>
      </c>
      <c r="N6" s="182" t="s">
        <v>76</v>
      </c>
      <c r="O6" s="182">
        <v>7749.58</v>
      </c>
      <c r="P6" s="171">
        <f t="shared" si="2"/>
        <v>0</v>
      </c>
      <c r="Q6" s="171">
        <f t="shared" si="3"/>
        <v>4886.8999999999996</v>
      </c>
      <c r="U6" s="197" t="s">
        <v>28</v>
      </c>
      <c r="V6" s="197" t="s">
        <v>76</v>
      </c>
      <c r="W6" s="197">
        <v>8475.4699999999993</v>
      </c>
      <c r="X6" s="171">
        <f t="shared" si="4"/>
        <v>-5612.7899999999991</v>
      </c>
      <c r="Y6" s="171">
        <f t="shared" si="5"/>
        <v>0</v>
      </c>
    </row>
    <row r="7" spans="1:25" s="172" customFormat="1" ht="17.45" customHeight="1">
      <c r="A7" s="236" t="s">
        <v>31</v>
      </c>
      <c r="B7" s="236" t="s">
        <v>77</v>
      </c>
      <c r="C7" s="237">
        <v>1851</v>
      </c>
      <c r="E7" s="172">
        <v>3922.87</v>
      </c>
      <c r="G7" s="183" t="s">
        <v>31</v>
      </c>
      <c r="H7" s="183" t="s">
        <v>78</v>
      </c>
      <c r="I7" s="183">
        <v>3922.87</v>
      </c>
      <c r="J7" s="172">
        <f t="shared" si="0"/>
        <v>0</v>
      </c>
      <c r="K7" s="172">
        <f t="shared" si="1"/>
        <v>2071.87</v>
      </c>
      <c r="L7" s="172">
        <v>750</v>
      </c>
      <c r="M7" s="183" t="s">
        <v>31</v>
      </c>
      <c r="N7" s="183" t="s">
        <v>78</v>
      </c>
      <c r="O7" s="183">
        <v>4041.81</v>
      </c>
      <c r="P7" s="172">
        <f t="shared" si="2"/>
        <v>0</v>
      </c>
      <c r="Q7" s="172">
        <f t="shared" si="3"/>
        <v>2190.81</v>
      </c>
      <c r="U7" s="198" t="s">
        <v>31</v>
      </c>
      <c r="V7" s="198" t="s">
        <v>78</v>
      </c>
      <c r="W7" s="198">
        <v>4680.9399999999996</v>
      </c>
      <c r="X7" s="172">
        <f t="shared" si="4"/>
        <v>-2829.9399999999996</v>
      </c>
      <c r="Y7" s="172">
        <f t="shared" si="5"/>
        <v>0</v>
      </c>
    </row>
    <row r="8" spans="1:25" s="173" customFormat="1" ht="17.45" customHeight="1">
      <c r="A8" s="236" t="s">
        <v>79</v>
      </c>
      <c r="B8" s="236" t="s">
        <v>80</v>
      </c>
      <c r="C8" s="237">
        <v>174.68</v>
      </c>
      <c r="D8" s="184"/>
      <c r="E8" s="184">
        <v>135.6</v>
      </c>
      <c r="G8" s="185" t="s">
        <v>60</v>
      </c>
      <c r="H8" s="185" t="s">
        <v>81</v>
      </c>
      <c r="I8" s="193">
        <v>135.6</v>
      </c>
      <c r="J8" s="194">
        <f t="shared" si="0"/>
        <v>97</v>
      </c>
      <c r="K8" s="186">
        <f t="shared" si="1"/>
        <v>-39.080000000000013</v>
      </c>
      <c r="L8" s="186"/>
      <c r="M8" s="185" t="s">
        <v>60</v>
      </c>
      <c r="N8" s="185" t="s">
        <v>81</v>
      </c>
      <c r="O8" s="193">
        <v>135.6</v>
      </c>
      <c r="P8" s="194">
        <f t="shared" si="2"/>
        <v>97</v>
      </c>
      <c r="Q8" s="186">
        <f t="shared" si="3"/>
        <v>-39.080000000000013</v>
      </c>
      <c r="U8" s="199" t="s">
        <v>60</v>
      </c>
      <c r="V8" s="199" t="s">
        <v>81</v>
      </c>
      <c r="W8" s="200">
        <v>135.6</v>
      </c>
      <c r="X8" s="173">
        <f t="shared" si="4"/>
        <v>39.080000000000013</v>
      </c>
      <c r="Y8" s="173">
        <f t="shared" si="5"/>
        <v>97</v>
      </c>
    </row>
    <row r="9" spans="1:25" s="173" customFormat="1" ht="17.45" customHeight="1">
      <c r="A9" s="236" t="s">
        <v>82</v>
      </c>
      <c r="B9" s="236" t="s">
        <v>83</v>
      </c>
      <c r="C9" s="237">
        <v>144.41999999999999</v>
      </c>
      <c r="D9" s="186">
        <v>105429</v>
      </c>
      <c r="E9" s="187">
        <v>595734.14</v>
      </c>
      <c r="F9" s="173">
        <f>104401+13602</f>
        <v>118003</v>
      </c>
      <c r="G9" s="185" t="s">
        <v>25</v>
      </c>
      <c r="H9" s="185" t="s">
        <v>74</v>
      </c>
      <c r="I9" s="193">
        <v>596221.15</v>
      </c>
      <c r="J9" s="194">
        <f t="shared" si="0"/>
        <v>-2009902</v>
      </c>
      <c r="K9" s="186">
        <f t="shared" si="1"/>
        <v>596076.73</v>
      </c>
      <c r="L9" s="186">
        <v>75943</v>
      </c>
      <c r="M9" s="185" t="s">
        <v>25</v>
      </c>
      <c r="N9" s="185" t="s">
        <v>74</v>
      </c>
      <c r="O9" s="193">
        <v>643048.94999999995</v>
      </c>
      <c r="P9" s="194">
        <f t="shared" si="2"/>
        <v>-2009902</v>
      </c>
      <c r="Q9" s="186">
        <f t="shared" si="3"/>
        <v>642904.52999999991</v>
      </c>
      <c r="S9" s="173">
        <v>717759</v>
      </c>
      <c r="U9" s="199" t="s">
        <v>25</v>
      </c>
      <c r="V9" s="199" t="s">
        <v>74</v>
      </c>
      <c r="W9" s="200">
        <v>659380.53</v>
      </c>
      <c r="X9" s="173">
        <f t="shared" si="4"/>
        <v>-659236.11</v>
      </c>
      <c r="Y9" s="173">
        <f t="shared" si="5"/>
        <v>-2009902</v>
      </c>
    </row>
    <row r="10" spans="1:25" s="173" customFormat="1" ht="17.45" customHeight="1">
      <c r="A10" s="236" t="s">
        <v>84</v>
      </c>
      <c r="B10" s="236" t="s">
        <v>85</v>
      </c>
      <c r="C10" s="237">
        <v>307.39999999999998</v>
      </c>
      <c r="D10" s="186"/>
      <c r="E10" s="186">
        <v>7616.62</v>
      </c>
      <c r="G10" s="185" t="s">
        <v>28</v>
      </c>
      <c r="H10" s="185" t="s">
        <v>76</v>
      </c>
      <c r="I10" s="193">
        <v>7616.62</v>
      </c>
      <c r="J10" s="194">
        <f t="shared" si="0"/>
        <v>-1990003</v>
      </c>
      <c r="K10" s="186">
        <f t="shared" si="1"/>
        <v>7309.22</v>
      </c>
      <c r="L10" s="186"/>
      <c r="M10" s="185" t="s">
        <v>28</v>
      </c>
      <c r="N10" s="185" t="s">
        <v>76</v>
      </c>
      <c r="O10" s="193">
        <v>7749.58</v>
      </c>
      <c r="P10" s="194">
        <f t="shared" si="2"/>
        <v>-1990003</v>
      </c>
      <c r="Q10" s="186">
        <f t="shared" si="3"/>
        <v>7442.18</v>
      </c>
      <c r="U10" s="199" t="s">
        <v>28</v>
      </c>
      <c r="V10" s="199" t="s">
        <v>76</v>
      </c>
      <c r="W10" s="200">
        <v>8475.4699999999993</v>
      </c>
      <c r="X10" s="173">
        <f t="shared" si="4"/>
        <v>-8168.07</v>
      </c>
      <c r="Y10" s="173">
        <f t="shared" si="5"/>
        <v>-1990003</v>
      </c>
    </row>
    <row r="11" spans="1:25" s="173" customFormat="1" ht="17.45" customHeight="1">
      <c r="A11" s="236" t="s">
        <v>86</v>
      </c>
      <c r="B11" s="236" t="s">
        <v>87</v>
      </c>
      <c r="C11" s="237">
        <v>30</v>
      </c>
      <c r="D11" s="186"/>
      <c r="E11" s="186">
        <v>3922.87</v>
      </c>
      <c r="G11" s="185" t="s">
        <v>31</v>
      </c>
      <c r="H11" s="185" t="s">
        <v>78</v>
      </c>
      <c r="I11" s="193">
        <v>3922.87</v>
      </c>
      <c r="J11" s="194">
        <f t="shared" si="0"/>
        <v>-4</v>
      </c>
      <c r="K11" s="186">
        <f t="shared" si="1"/>
        <v>3892.87</v>
      </c>
      <c r="L11" s="186">
        <v>750</v>
      </c>
      <c r="M11" s="185" t="s">
        <v>31</v>
      </c>
      <c r="N11" s="185" t="s">
        <v>78</v>
      </c>
      <c r="O11" s="193">
        <v>4041.81</v>
      </c>
      <c r="P11" s="194">
        <f t="shared" si="2"/>
        <v>-4</v>
      </c>
      <c r="Q11" s="186">
        <f t="shared" si="3"/>
        <v>4011.81</v>
      </c>
      <c r="U11" s="199" t="s">
        <v>31</v>
      </c>
      <c r="V11" s="199" t="s">
        <v>78</v>
      </c>
      <c r="W11" s="200">
        <v>4680.9399999999996</v>
      </c>
      <c r="X11" s="173">
        <f t="shared" si="4"/>
        <v>-4650.9399999999996</v>
      </c>
      <c r="Y11" s="173">
        <f t="shared" si="5"/>
        <v>-4</v>
      </c>
    </row>
    <row r="12" spans="1:25" s="173" customFormat="1" ht="17.45" customHeight="1">
      <c r="A12" s="236" t="s">
        <v>88</v>
      </c>
      <c r="B12" s="236" t="s">
        <v>89</v>
      </c>
      <c r="C12" s="237">
        <v>51</v>
      </c>
      <c r="D12" s="184"/>
      <c r="E12" s="184">
        <v>135.6</v>
      </c>
      <c r="G12" s="185" t="s">
        <v>60</v>
      </c>
      <c r="H12" s="185" t="s">
        <v>81</v>
      </c>
      <c r="I12" s="193">
        <v>135.6</v>
      </c>
      <c r="J12" s="194">
        <f t="shared" si="0"/>
        <v>93</v>
      </c>
      <c r="K12" s="186">
        <f t="shared" si="1"/>
        <v>84.6</v>
      </c>
      <c r="L12" s="186"/>
      <c r="M12" s="185" t="s">
        <v>60</v>
      </c>
      <c r="N12" s="185" t="s">
        <v>81</v>
      </c>
      <c r="O12" s="193">
        <v>135.6</v>
      </c>
      <c r="P12" s="194">
        <f t="shared" si="2"/>
        <v>93</v>
      </c>
      <c r="Q12" s="186">
        <f t="shared" si="3"/>
        <v>84.6</v>
      </c>
      <c r="U12" s="199" t="s">
        <v>60</v>
      </c>
      <c r="V12" s="199" t="s">
        <v>81</v>
      </c>
      <c r="W12" s="200">
        <v>135.6</v>
      </c>
      <c r="X12" s="173">
        <f t="shared" si="4"/>
        <v>-84.6</v>
      </c>
      <c r="Y12" s="173">
        <f t="shared" si="5"/>
        <v>93</v>
      </c>
    </row>
    <row r="13" spans="1:25" s="173" customFormat="1" ht="17.45" customHeight="1">
      <c r="A13" s="236" t="s">
        <v>90</v>
      </c>
      <c r="B13" s="236" t="s">
        <v>91</v>
      </c>
      <c r="C13" s="237">
        <v>77.2</v>
      </c>
      <c r="G13" s="188" t="str">
        <f>""</f>
        <v/>
      </c>
      <c r="H13" s="188" t="str">
        <f>""</f>
        <v/>
      </c>
      <c r="I13" s="188" t="str">
        <f>""</f>
        <v/>
      </c>
      <c r="J13" s="194"/>
      <c r="M13" s="188" t="str">
        <f>""</f>
        <v/>
      </c>
      <c r="N13" s="195" t="str">
        <f>""</f>
        <v/>
      </c>
      <c r="O13" s="188" t="str">
        <f>""</f>
        <v/>
      </c>
      <c r="W13" s="201" t="e">
        <f>W14+#REF!+#REF!+#REF!+#REF!+#REF!+#REF!+#REF!+#REF!+#REF!+#REF!+#REF!+#REF!+#REF!+#REF!+#REF!+#REF!+#REF!+#REF!+#REF!+#REF!</f>
        <v>#REF!</v>
      </c>
      <c r="X13" s="201" t="e">
        <f>X14+#REF!+#REF!+#REF!+#REF!+#REF!+#REF!+#REF!+#REF!+#REF!+#REF!+#REF!+#REF!+#REF!+#REF!+#REF!+#REF!+#REF!+#REF!+#REF!+#REF!</f>
        <v>#REF!</v>
      </c>
    </row>
    <row r="14" spans="1:25" s="173" customFormat="1" ht="17.45" customHeight="1">
      <c r="A14" s="236" t="s">
        <v>92</v>
      </c>
      <c r="B14" s="236" t="s">
        <v>93</v>
      </c>
      <c r="C14" s="237">
        <v>3.5</v>
      </c>
      <c r="G14" s="185"/>
      <c r="H14" s="185"/>
      <c r="I14" s="193"/>
      <c r="J14" s="194"/>
      <c r="Q14" s="186"/>
      <c r="U14" s="199" t="s">
        <v>63</v>
      </c>
      <c r="V14" s="199" t="s">
        <v>94</v>
      </c>
      <c r="W14" s="200">
        <v>19998</v>
      </c>
      <c r="X14" s="173">
        <f>C14-W14</f>
        <v>-19994.5</v>
      </c>
      <c r="Y14" s="173">
        <f>U14-A14</f>
        <v>-2009877</v>
      </c>
    </row>
    <row r="15" spans="1:25" s="173" customFormat="1" ht="17.45" customHeight="1">
      <c r="A15" s="236" t="s">
        <v>95</v>
      </c>
      <c r="B15" s="236" t="s">
        <v>96</v>
      </c>
      <c r="C15" s="237">
        <v>14.88</v>
      </c>
      <c r="G15" s="185"/>
      <c r="H15" s="185"/>
      <c r="I15" s="193"/>
      <c r="J15" s="194"/>
      <c r="Q15" s="186"/>
      <c r="U15" s="199" t="s">
        <v>65</v>
      </c>
      <c r="V15" s="199" t="s">
        <v>97</v>
      </c>
      <c r="W15" s="200">
        <v>19998</v>
      </c>
      <c r="X15" s="173">
        <f>C15-W15</f>
        <v>-19983.12</v>
      </c>
      <c r="Y15" s="173">
        <f>U15-A15</f>
        <v>-1986947</v>
      </c>
    </row>
    <row r="16" spans="1:25" s="173" customFormat="1" ht="17.45" customHeight="1">
      <c r="A16" s="236" t="s">
        <v>60</v>
      </c>
      <c r="B16" s="236" t="s">
        <v>98</v>
      </c>
      <c r="C16" s="237">
        <v>208.6</v>
      </c>
      <c r="G16" s="185"/>
      <c r="H16" s="185"/>
      <c r="I16" s="193"/>
      <c r="J16" s="194"/>
      <c r="Q16" s="186"/>
      <c r="U16" s="199" t="s">
        <v>67</v>
      </c>
      <c r="V16" s="199" t="s">
        <v>99</v>
      </c>
      <c r="W16" s="200">
        <v>19998</v>
      </c>
      <c r="X16" s="173">
        <f>C16-W16</f>
        <v>-19789.400000000001</v>
      </c>
      <c r="Y16" s="173">
        <f>U16-A16</f>
        <v>310102</v>
      </c>
    </row>
    <row r="17" spans="1:17" s="173" customFormat="1" ht="17.45" customHeight="1">
      <c r="A17" s="236" t="s">
        <v>100</v>
      </c>
      <c r="B17" s="236" t="s">
        <v>101</v>
      </c>
      <c r="C17" s="237">
        <v>1557.55</v>
      </c>
      <c r="G17" s="185"/>
      <c r="H17" s="185"/>
      <c r="I17" s="193"/>
      <c r="J17" s="194"/>
      <c r="Q17" s="186"/>
    </row>
    <row r="18" spans="1:17" s="173" customFormat="1" ht="17.45" customHeight="1">
      <c r="A18" s="236" t="s">
        <v>102</v>
      </c>
      <c r="B18" s="236" t="s">
        <v>77</v>
      </c>
      <c r="C18" s="237">
        <v>833.64</v>
      </c>
      <c r="G18" s="185"/>
      <c r="H18" s="185"/>
      <c r="I18" s="193"/>
      <c r="J18" s="194"/>
      <c r="Q18" s="186"/>
    </row>
    <row r="19" spans="1:17" s="173" customFormat="1" ht="17.45" customHeight="1">
      <c r="A19" s="236" t="s">
        <v>103</v>
      </c>
      <c r="B19" s="236" t="s">
        <v>80</v>
      </c>
      <c r="C19" s="237">
        <v>154.31</v>
      </c>
      <c r="G19" s="185"/>
      <c r="H19" s="185"/>
      <c r="I19" s="193"/>
      <c r="J19" s="194"/>
      <c r="Q19" s="186"/>
    </row>
    <row r="20" spans="1:17" s="173" customFormat="1" ht="17.45" customHeight="1">
      <c r="A20" s="236" t="s">
        <v>104</v>
      </c>
      <c r="B20" s="236" t="s">
        <v>83</v>
      </c>
      <c r="C20" s="237">
        <v>142.44999999999999</v>
      </c>
      <c r="G20" s="185"/>
      <c r="H20" s="185"/>
      <c r="I20" s="193"/>
      <c r="J20" s="194"/>
      <c r="Q20" s="186"/>
    </row>
    <row r="21" spans="1:17" s="173" customFormat="1" ht="17.45" customHeight="1">
      <c r="A21" s="236" t="s">
        <v>105</v>
      </c>
      <c r="B21" s="236" t="s">
        <v>106</v>
      </c>
      <c r="C21" s="237">
        <v>265</v>
      </c>
      <c r="G21" s="185"/>
      <c r="H21" s="185"/>
      <c r="I21" s="193"/>
      <c r="J21" s="194"/>
      <c r="Q21" s="186"/>
    </row>
    <row r="22" spans="1:17" s="173" customFormat="1" ht="17.45" customHeight="1">
      <c r="A22" s="236" t="s">
        <v>107</v>
      </c>
      <c r="B22" s="236" t="s">
        <v>108</v>
      </c>
      <c r="C22" s="237">
        <v>94.22</v>
      </c>
      <c r="G22" s="185"/>
      <c r="H22" s="185"/>
      <c r="I22" s="193"/>
      <c r="J22" s="194"/>
      <c r="Q22" s="186"/>
    </row>
    <row r="23" spans="1:17" s="173" customFormat="1" ht="17.45" customHeight="1">
      <c r="A23" s="236" t="s">
        <v>109</v>
      </c>
      <c r="B23" s="236" t="s">
        <v>110</v>
      </c>
      <c r="C23" s="237">
        <v>30.24</v>
      </c>
      <c r="G23" s="185"/>
      <c r="H23" s="185"/>
      <c r="I23" s="193"/>
      <c r="J23" s="194"/>
      <c r="Q23" s="186"/>
    </row>
    <row r="24" spans="1:17" s="173" customFormat="1" ht="17.45" customHeight="1">
      <c r="A24" s="236" t="s">
        <v>111</v>
      </c>
      <c r="B24" s="236" t="s">
        <v>96</v>
      </c>
      <c r="C24" s="237">
        <v>37.69</v>
      </c>
      <c r="G24" s="185"/>
      <c r="H24" s="185"/>
      <c r="I24" s="193"/>
      <c r="J24" s="194"/>
      <c r="Q24" s="186"/>
    </row>
    <row r="25" spans="1:17" s="173" customFormat="1" ht="17.45" customHeight="1">
      <c r="A25" s="236" t="s">
        <v>112</v>
      </c>
      <c r="B25" s="236" t="s">
        <v>113</v>
      </c>
      <c r="C25" s="237">
        <v>11102.54</v>
      </c>
      <c r="G25" s="185"/>
      <c r="H25" s="185"/>
      <c r="I25" s="193"/>
      <c r="J25" s="194"/>
      <c r="Q25" s="186"/>
    </row>
    <row r="26" spans="1:17" s="173" customFormat="1" ht="17.45" customHeight="1">
      <c r="A26" s="236" t="s">
        <v>114</v>
      </c>
      <c r="B26" s="236" t="s">
        <v>77</v>
      </c>
      <c r="C26" s="237">
        <v>5699.42</v>
      </c>
      <c r="G26" s="185"/>
      <c r="H26" s="185"/>
      <c r="I26" s="193"/>
      <c r="J26" s="194"/>
      <c r="Q26" s="186"/>
    </row>
    <row r="27" spans="1:17" s="173" customFormat="1" ht="17.45" customHeight="1">
      <c r="A27" s="236" t="s">
        <v>115</v>
      </c>
      <c r="B27" s="236" t="s">
        <v>80</v>
      </c>
      <c r="C27" s="237">
        <v>2726.25</v>
      </c>
      <c r="G27" s="185"/>
      <c r="H27" s="185"/>
      <c r="I27" s="193"/>
      <c r="J27" s="194"/>
      <c r="Q27" s="186"/>
    </row>
    <row r="28" spans="1:17" s="173" customFormat="1" ht="17.45" customHeight="1">
      <c r="A28" s="236" t="s">
        <v>116</v>
      </c>
      <c r="B28" s="236" t="s">
        <v>117</v>
      </c>
      <c r="C28" s="237">
        <v>416</v>
      </c>
      <c r="G28" s="185"/>
      <c r="H28" s="185"/>
      <c r="I28" s="193"/>
      <c r="J28" s="194"/>
      <c r="Q28" s="186"/>
    </row>
    <row r="29" spans="1:17" s="173" customFormat="1" ht="17.45" customHeight="1">
      <c r="A29" s="236" t="s">
        <v>118</v>
      </c>
      <c r="B29" s="236" t="s">
        <v>119</v>
      </c>
      <c r="C29" s="237">
        <v>356.08</v>
      </c>
      <c r="G29" s="185"/>
      <c r="H29" s="185"/>
      <c r="I29" s="193"/>
      <c r="J29" s="194"/>
      <c r="Q29" s="186"/>
    </row>
    <row r="30" spans="1:17" s="173" customFormat="1" ht="17.45" customHeight="1">
      <c r="A30" s="236" t="s">
        <v>120</v>
      </c>
      <c r="B30" s="236" t="s">
        <v>96</v>
      </c>
      <c r="C30" s="237">
        <v>904.79</v>
      </c>
      <c r="G30" s="185"/>
      <c r="H30" s="185"/>
      <c r="I30" s="193"/>
      <c r="J30" s="194"/>
    </row>
    <row r="31" spans="1:17" s="173" customFormat="1" ht="17.45" customHeight="1">
      <c r="A31" s="236" t="s">
        <v>121</v>
      </c>
      <c r="B31" s="236" t="s">
        <v>122</v>
      </c>
      <c r="C31" s="237">
        <v>1000</v>
      </c>
      <c r="G31" s="185"/>
      <c r="H31" s="185"/>
      <c r="I31" s="193"/>
      <c r="J31" s="194"/>
    </row>
    <row r="32" spans="1:17" s="173" customFormat="1" ht="17.45" customHeight="1">
      <c r="A32" s="236" t="s">
        <v>123</v>
      </c>
      <c r="B32" s="236" t="s">
        <v>124</v>
      </c>
      <c r="C32" s="237">
        <v>4335.6000000000004</v>
      </c>
      <c r="G32" s="185"/>
      <c r="H32" s="185"/>
      <c r="I32" s="193"/>
      <c r="J32" s="194"/>
    </row>
    <row r="33" spans="1:10" s="173" customFormat="1" ht="17.45" customHeight="1">
      <c r="A33" s="236" t="s">
        <v>125</v>
      </c>
      <c r="B33" s="236" t="s">
        <v>77</v>
      </c>
      <c r="C33" s="237">
        <v>3012.55</v>
      </c>
      <c r="G33" s="185"/>
      <c r="H33" s="185"/>
      <c r="I33" s="193"/>
      <c r="J33" s="194"/>
    </row>
    <row r="34" spans="1:10" s="173" customFormat="1" ht="17.45" customHeight="1">
      <c r="A34" s="236" t="s">
        <v>126</v>
      </c>
      <c r="B34" s="236" t="s">
        <v>80</v>
      </c>
      <c r="C34" s="237">
        <v>138.11000000000001</v>
      </c>
      <c r="G34" s="185"/>
      <c r="H34" s="185"/>
      <c r="I34" s="193"/>
      <c r="J34" s="194"/>
    </row>
    <row r="35" spans="1:10" s="173" customFormat="1" ht="17.45" customHeight="1">
      <c r="A35" s="236" t="s">
        <v>127</v>
      </c>
      <c r="B35" s="236" t="s">
        <v>128</v>
      </c>
      <c r="C35" s="237">
        <v>26.84</v>
      </c>
      <c r="G35" s="185"/>
      <c r="H35" s="185"/>
      <c r="I35" s="193"/>
      <c r="J35" s="194"/>
    </row>
    <row r="36" spans="1:10" s="173" customFormat="1" ht="17.45" customHeight="1">
      <c r="A36" s="236" t="s">
        <v>129</v>
      </c>
      <c r="B36" s="236" t="s">
        <v>130</v>
      </c>
      <c r="C36" s="237">
        <v>58.46</v>
      </c>
      <c r="G36" s="185"/>
      <c r="H36" s="185"/>
      <c r="I36" s="193"/>
      <c r="J36" s="194"/>
    </row>
    <row r="37" spans="1:10" s="173" customFormat="1" ht="17.45" customHeight="1">
      <c r="A37" s="236" t="s">
        <v>131</v>
      </c>
      <c r="B37" s="236" t="s">
        <v>96</v>
      </c>
      <c r="C37" s="237">
        <v>496</v>
      </c>
      <c r="G37" s="185"/>
      <c r="H37" s="185"/>
      <c r="I37" s="193"/>
      <c r="J37" s="194"/>
    </row>
    <row r="38" spans="1:10" s="173" customFormat="1" ht="17.45" customHeight="1">
      <c r="A38" s="236" t="s">
        <v>132</v>
      </c>
      <c r="B38" s="236" t="s">
        <v>133</v>
      </c>
      <c r="C38" s="237">
        <v>603.64</v>
      </c>
      <c r="G38" s="185"/>
      <c r="H38" s="185"/>
      <c r="I38" s="193"/>
      <c r="J38" s="194"/>
    </row>
    <row r="39" spans="1:10" s="173" customFormat="1" ht="17.45" customHeight="1">
      <c r="A39" s="236" t="s">
        <v>134</v>
      </c>
      <c r="B39" s="236" t="s">
        <v>135</v>
      </c>
      <c r="C39" s="237">
        <v>1044.49</v>
      </c>
      <c r="G39" s="185"/>
      <c r="H39" s="185"/>
      <c r="I39" s="193"/>
      <c r="J39" s="194"/>
    </row>
    <row r="40" spans="1:10" s="173" customFormat="1" ht="17.45" customHeight="1">
      <c r="A40" s="236" t="s">
        <v>136</v>
      </c>
      <c r="B40" s="236" t="s">
        <v>77</v>
      </c>
      <c r="C40" s="237">
        <v>649.14</v>
      </c>
      <c r="G40" s="185"/>
      <c r="H40" s="185"/>
      <c r="I40" s="193"/>
      <c r="J40" s="194"/>
    </row>
    <row r="41" spans="1:10" s="173" customFormat="1" ht="17.45" customHeight="1">
      <c r="A41" s="236" t="s">
        <v>137</v>
      </c>
      <c r="B41" s="236" t="s">
        <v>80</v>
      </c>
      <c r="C41" s="237">
        <v>29.5</v>
      </c>
      <c r="G41" s="185"/>
      <c r="H41" s="185"/>
      <c r="I41" s="193"/>
      <c r="J41" s="194"/>
    </row>
    <row r="42" spans="1:10" s="173" customFormat="1" ht="17.45" customHeight="1">
      <c r="A42" s="236" t="s">
        <v>138</v>
      </c>
      <c r="B42" s="236" t="s">
        <v>139</v>
      </c>
      <c r="C42" s="237">
        <v>121.53</v>
      </c>
      <c r="G42" s="185"/>
      <c r="H42" s="185"/>
      <c r="I42" s="193"/>
      <c r="J42" s="194"/>
    </row>
    <row r="43" spans="1:10" s="173" customFormat="1" ht="17.45" customHeight="1">
      <c r="A43" s="236" t="s">
        <v>140</v>
      </c>
      <c r="B43" s="236" t="s">
        <v>141</v>
      </c>
      <c r="C43" s="237">
        <v>136</v>
      </c>
      <c r="G43" s="185"/>
      <c r="H43" s="185"/>
      <c r="I43" s="193"/>
      <c r="J43" s="194"/>
    </row>
    <row r="44" spans="1:10" s="173" customFormat="1" ht="17.45" customHeight="1">
      <c r="A44" s="236" t="s">
        <v>142</v>
      </c>
      <c r="B44" s="236" t="s">
        <v>96</v>
      </c>
      <c r="C44" s="237">
        <v>108.32</v>
      </c>
      <c r="G44" s="185"/>
      <c r="H44" s="185"/>
      <c r="I44" s="193"/>
      <c r="J44" s="194"/>
    </row>
    <row r="45" spans="1:10" s="173" customFormat="1" ht="17.45" customHeight="1">
      <c r="A45" s="236" t="s">
        <v>143</v>
      </c>
      <c r="B45" s="236" t="s">
        <v>144</v>
      </c>
      <c r="C45" s="237">
        <v>5233.05</v>
      </c>
      <c r="G45" s="185"/>
      <c r="H45" s="185"/>
      <c r="I45" s="193"/>
      <c r="J45" s="194"/>
    </row>
    <row r="46" spans="1:10" s="173" customFormat="1" ht="17.45" customHeight="1">
      <c r="A46" s="236" t="s">
        <v>145</v>
      </c>
      <c r="B46" s="236" t="s">
        <v>77</v>
      </c>
      <c r="C46" s="237">
        <v>1925.03</v>
      </c>
      <c r="G46" s="185"/>
      <c r="H46" s="185"/>
      <c r="I46" s="193"/>
      <c r="J46" s="194"/>
    </row>
    <row r="47" spans="1:10" s="173" customFormat="1" ht="17.45" customHeight="1">
      <c r="A47" s="236" t="s">
        <v>146</v>
      </c>
      <c r="B47" s="236" t="s">
        <v>80</v>
      </c>
      <c r="C47" s="237">
        <v>851</v>
      </c>
      <c r="G47" s="185"/>
      <c r="H47" s="185"/>
      <c r="I47" s="193"/>
      <c r="J47" s="194"/>
    </row>
    <row r="48" spans="1:10" s="173" customFormat="1" ht="17.45" customHeight="1">
      <c r="A48" s="236" t="s">
        <v>147</v>
      </c>
      <c r="B48" s="236" t="s">
        <v>148</v>
      </c>
      <c r="C48" s="237">
        <v>128</v>
      </c>
      <c r="G48" s="185"/>
      <c r="H48" s="185"/>
      <c r="I48" s="193"/>
      <c r="J48" s="194"/>
    </row>
    <row r="49" spans="1:10" s="173" customFormat="1" ht="17.45" customHeight="1">
      <c r="A49" s="236" t="s">
        <v>149</v>
      </c>
      <c r="B49" s="236" t="s">
        <v>150</v>
      </c>
      <c r="C49" s="237">
        <v>357</v>
      </c>
      <c r="G49" s="185"/>
      <c r="H49" s="185"/>
      <c r="I49" s="193"/>
      <c r="J49" s="194"/>
    </row>
    <row r="50" spans="1:10" s="173" customFormat="1" ht="17.45" customHeight="1">
      <c r="A50" s="236" t="s">
        <v>151</v>
      </c>
      <c r="B50" s="236" t="s">
        <v>152</v>
      </c>
      <c r="C50" s="237">
        <v>663.66</v>
      </c>
      <c r="G50" s="185"/>
      <c r="H50" s="185"/>
      <c r="I50" s="193"/>
      <c r="J50" s="194"/>
    </row>
    <row r="51" spans="1:10" s="173" customFormat="1" ht="17.45" customHeight="1">
      <c r="A51" s="236" t="s">
        <v>153</v>
      </c>
      <c r="B51" s="236" t="s">
        <v>96</v>
      </c>
      <c r="C51" s="237">
        <v>676.24</v>
      </c>
      <c r="G51" s="185"/>
      <c r="H51" s="185"/>
      <c r="I51" s="193"/>
      <c r="J51" s="194"/>
    </row>
    <row r="52" spans="1:10" s="173" customFormat="1" ht="17.45" customHeight="1">
      <c r="A52" s="236" t="s">
        <v>154</v>
      </c>
      <c r="B52" s="236" t="s">
        <v>155</v>
      </c>
      <c r="C52" s="237">
        <v>632.12</v>
      </c>
      <c r="G52" s="185"/>
      <c r="H52" s="185"/>
      <c r="I52" s="193"/>
      <c r="J52" s="194"/>
    </row>
    <row r="53" spans="1:10" s="173" customFormat="1" ht="17.45" customHeight="1">
      <c r="A53" s="236" t="s">
        <v>156</v>
      </c>
      <c r="B53" s="236" t="s">
        <v>157</v>
      </c>
      <c r="C53" s="237">
        <v>5739.41</v>
      </c>
      <c r="G53" s="185"/>
      <c r="H53" s="185"/>
      <c r="I53" s="193"/>
      <c r="J53" s="194"/>
    </row>
    <row r="54" spans="1:10" s="173" customFormat="1" ht="17.45" customHeight="1">
      <c r="A54" s="236" t="s">
        <v>158</v>
      </c>
      <c r="B54" s="236" t="s">
        <v>159</v>
      </c>
      <c r="C54" s="237">
        <v>5739.41</v>
      </c>
      <c r="G54" s="185"/>
      <c r="H54" s="185"/>
      <c r="I54" s="193"/>
      <c r="J54" s="194"/>
    </row>
    <row r="55" spans="1:10" s="173" customFormat="1" ht="17.45" customHeight="1">
      <c r="A55" s="236" t="s">
        <v>160</v>
      </c>
      <c r="B55" s="236" t="s">
        <v>161</v>
      </c>
      <c r="C55" s="237">
        <v>2429.04</v>
      </c>
      <c r="G55" s="185"/>
      <c r="H55" s="185"/>
      <c r="I55" s="193"/>
      <c r="J55" s="194"/>
    </row>
    <row r="56" spans="1:10" s="173" customFormat="1" ht="17.45" customHeight="1">
      <c r="A56" s="236" t="s">
        <v>162</v>
      </c>
      <c r="B56" s="236" t="s">
        <v>77</v>
      </c>
      <c r="C56" s="237">
        <v>1476.72</v>
      </c>
      <c r="G56" s="185"/>
      <c r="H56" s="185"/>
      <c r="I56" s="193"/>
      <c r="J56" s="194"/>
    </row>
    <row r="57" spans="1:10" s="173" customFormat="1" ht="17.45" customHeight="1">
      <c r="A57" s="236" t="s">
        <v>163</v>
      </c>
      <c r="B57" s="236" t="s">
        <v>164</v>
      </c>
      <c r="C57" s="237">
        <v>150</v>
      </c>
      <c r="G57" s="185"/>
      <c r="H57" s="185"/>
      <c r="I57" s="193"/>
      <c r="J57" s="194"/>
    </row>
    <row r="58" spans="1:10" s="173" customFormat="1" ht="17.45" customHeight="1">
      <c r="A58" s="236" t="s">
        <v>165</v>
      </c>
      <c r="B58" s="236" t="s">
        <v>152</v>
      </c>
      <c r="C58" s="237">
        <v>500</v>
      </c>
      <c r="G58" s="185"/>
      <c r="H58" s="185"/>
      <c r="I58" s="193"/>
      <c r="J58" s="194"/>
    </row>
    <row r="59" spans="1:10" s="173" customFormat="1" ht="17.45" customHeight="1">
      <c r="A59" s="236" t="s">
        <v>166</v>
      </c>
      <c r="B59" s="236" t="s">
        <v>96</v>
      </c>
      <c r="C59" s="237">
        <v>302.32</v>
      </c>
      <c r="G59" s="185"/>
      <c r="H59" s="185"/>
      <c r="I59" s="193"/>
      <c r="J59" s="194"/>
    </row>
    <row r="60" spans="1:10" s="173" customFormat="1" ht="17.45" customHeight="1">
      <c r="A60" s="236" t="s">
        <v>167</v>
      </c>
      <c r="B60" s="236" t="s">
        <v>168</v>
      </c>
      <c r="C60" s="237">
        <v>2641.9</v>
      </c>
      <c r="G60" s="185"/>
      <c r="H60" s="185"/>
      <c r="I60" s="193"/>
      <c r="J60" s="194"/>
    </row>
    <row r="61" spans="1:10" s="173" customFormat="1" ht="17.45" customHeight="1">
      <c r="A61" s="236" t="s">
        <v>169</v>
      </c>
      <c r="B61" s="236" t="s">
        <v>77</v>
      </c>
      <c r="C61" s="237">
        <v>417.55</v>
      </c>
      <c r="G61" s="185"/>
      <c r="H61" s="185"/>
      <c r="I61" s="193"/>
      <c r="J61" s="194"/>
    </row>
    <row r="62" spans="1:10" s="173" customFormat="1" ht="17.45" customHeight="1">
      <c r="A62" s="236" t="s">
        <v>170</v>
      </c>
      <c r="B62" s="236" t="s">
        <v>80</v>
      </c>
      <c r="C62" s="237">
        <v>1.5</v>
      </c>
      <c r="G62" s="185"/>
      <c r="H62" s="185"/>
      <c r="I62" s="193"/>
      <c r="J62" s="194"/>
    </row>
    <row r="63" spans="1:10" s="173" customFormat="1" ht="17.45" customHeight="1">
      <c r="A63" s="236" t="s">
        <v>171</v>
      </c>
      <c r="B63" s="236" t="s">
        <v>172</v>
      </c>
      <c r="C63" s="237">
        <v>348.81</v>
      </c>
      <c r="G63" s="185"/>
      <c r="H63" s="185"/>
      <c r="I63" s="193"/>
      <c r="J63" s="194"/>
    </row>
    <row r="64" spans="1:10" s="173" customFormat="1" ht="17.45" customHeight="1">
      <c r="A64" s="236" t="s">
        <v>173</v>
      </c>
      <c r="B64" s="236" t="s">
        <v>174</v>
      </c>
      <c r="C64" s="237">
        <v>3.3</v>
      </c>
      <c r="G64" s="185"/>
      <c r="H64" s="185"/>
      <c r="I64" s="193"/>
      <c r="J64" s="194"/>
    </row>
    <row r="65" spans="1:10" s="173" customFormat="1" ht="17.45" customHeight="1">
      <c r="A65" s="236" t="s">
        <v>175</v>
      </c>
      <c r="B65" s="236" t="s">
        <v>176</v>
      </c>
      <c r="C65" s="237">
        <v>22</v>
      </c>
      <c r="G65" s="185"/>
      <c r="H65" s="185"/>
      <c r="I65" s="193"/>
      <c r="J65" s="194"/>
    </row>
    <row r="66" spans="1:10" s="173" customFormat="1" ht="17.45" customHeight="1">
      <c r="A66" s="236" t="s">
        <v>177</v>
      </c>
      <c r="B66" s="236" t="s">
        <v>178</v>
      </c>
      <c r="C66" s="237">
        <v>30</v>
      </c>
      <c r="G66" s="185"/>
      <c r="H66" s="185"/>
      <c r="I66" s="193"/>
      <c r="J66" s="194"/>
    </row>
    <row r="67" spans="1:10" s="173" customFormat="1" ht="17.45" customHeight="1">
      <c r="A67" s="236" t="s">
        <v>179</v>
      </c>
      <c r="B67" s="236" t="s">
        <v>180</v>
      </c>
      <c r="C67" s="237">
        <v>266.43</v>
      </c>
      <c r="G67" s="185"/>
      <c r="H67" s="185"/>
      <c r="I67" s="193"/>
      <c r="J67" s="194"/>
    </row>
    <row r="68" spans="1:10" s="173" customFormat="1" ht="17.45" customHeight="1">
      <c r="A68" s="236" t="s">
        <v>181</v>
      </c>
      <c r="B68" s="236" t="s">
        <v>96</v>
      </c>
      <c r="C68" s="237">
        <v>29.45</v>
      </c>
      <c r="G68" s="185"/>
      <c r="H68" s="185"/>
      <c r="I68" s="193"/>
      <c r="J68" s="194"/>
    </row>
    <row r="69" spans="1:10" s="173" customFormat="1" ht="17.45" customHeight="1">
      <c r="A69" s="236" t="s">
        <v>182</v>
      </c>
      <c r="B69" s="236" t="s">
        <v>183</v>
      </c>
      <c r="C69" s="237">
        <v>1522.86</v>
      </c>
      <c r="G69" s="185"/>
      <c r="H69" s="185"/>
      <c r="I69" s="193"/>
      <c r="J69" s="194"/>
    </row>
    <row r="70" spans="1:10" s="173" customFormat="1" ht="17.45" customHeight="1">
      <c r="A70" s="236" t="s">
        <v>184</v>
      </c>
      <c r="B70" s="236" t="s">
        <v>185</v>
      </c>
      <c r="C70" s="237">
        <v>4997.01</v>
      </c>
      <c r="G70" s="185"/>
      <c r="H70" s="185"/>
      <c r="I70" s="193"/>
      <c r="J70" s="194"/>
    </row>
    <row r="71" spans="1:10" s="173" customFormat="1" ht="17.45" customHeight="1">
      <c r="A71" s="236" t="s">
        <v>186</v>
      </c>
      <c r="B71" s="236" t="s">
        <v>77</v>
      </c>
      <c r="C71" s="237">
        <v>1714.84</v>
      </c>
      <c r="G71" s="185"/>
      <c r="H71" s="185"/>
      <c r="I71" s="193"/>
      <c r="J71" s="194"/>
    </row>
    <row r="72" spans="1:10" s="173" customFormat="1" ht="17.45" customHeight="1">
      <c r="A72" s="236" t="s">
        <v>187</v>
      </c>
      <c r="B72" s="236" t="s">
        <v>80</v>
      </c>
      <c r="C72" s="237">
        <v>12</v>
      </c>
      <c r="G72" s="185"/>
      <c r="H72" s="185"/>
      <c r="I72" s="193"/>
      <c r="J72" s="194"/>
    </row>
    <row r="73" spans="1:10" s="173" customFormat="1" ht="17.45" customHeight="1">
      <c r="A73" s="236" t="s">
        <v>188</v>
      </c>
      <c r="B73" s="236" t="s">
        <v>189</v>
      </c>
      <c r="C73" s="237">
        <v>500</v>
      </c>
      <c r="G73" s="185"/>
      <c r="H73" s="185"/>
      <c r="I73" s="193"/>
      <c r="J73" s="194"/>
    </row>
    <row r="74" spans="1:10" s="173" customFormat="1" ht="17.45" customHeight="1">
      <c r="A74" s="236" t="s">
        <v>190</v>
      </c>
      <c r="B74" s="236" t="s">
        <v>96</v>
      </c>
      <c r="C74" s="237">
        <v>971.72</v>
      </c>
      <c r="G74" s="185"/>
      <c r="H74" s="185"/>
      <c r="I74" s="193"/>
      <c r="J74" s="194"/>
    </row>
    <row r="75" spans="1:10" s="173" customFormat="1" ht="17.45" customHeight="1">
      <c r="A75" s="236" t="s">
        <v>191</v>
      </c>
      <c r="B75" s="236" t="s">
        <v>192</v>
      </c>
      <c r="C75" s="237">
        <v>1798.45</v>
      </c>
      <c r="G75" s="185"/>
      <c r="H75" s="185"/>
      <c r="I75" s="193"/>
      <c r="J75" s="194"/>
    </row>
    <row r="76" spans="1:10" s="173" customFormat="1" ht="17.45" customHeight="1">
      <c r="A76" s="236" t="s">
        <v>193</v>
      </c>
      <c r="B76" s="236" t="s">
        <v>194</v>
      </c>
      <c r="C76" s="237">
        <v>1915.49</v>
      </c>
      <c r="G76" s="185"/>
      <c r="H76" s="185"/>
      <c r="I76" s="193"/>
      <c r="J76" s="194"/>
    </row>
    <row r="77" spans="1:10" s="173" customFormat="1" ht="17.45" customHeight="1">
      <c r="A77" s="236" t="s">
        <v>195</v>
      </c>
      <c r="B77" s="236" t="s">
        <v>77</v>
      </c>
      <c r="C77" s="237">
        <v>1551.15</v>
      </c>
      <c r="G77" s="185"/>
      <c r="H77" s="185"/>
      <c r="I77" s="193"/>
      <c r="J77" s="194"/>
    </row>
    <row r="78" spans="1:10" s="173" customFormat="1" ht="17.45" customHeight="1">
      <c r="A78" s="236" t="s">
        <v>196</v>
      </c>
      <c r="B78" s="236" t="s">
        <v>80</v>
      </c>
      <c r="C78" s="237">
        <v>75.209999999999994</v>
      </c>
      <c r="G78" s="185"/>
      <c r="H78" s="185"/>
      <c r="I78" s="193"/>
      <c r="J78" s="194"/>
    </row>
    <row r="79" spans="1:10" s="173" customFormat="1" ht="17.45" customHeight="1">
      <c r="A79" s="236" t="s">
        <v>197</v>
      </c>
      <c r="B79" s="236" t="s">
        <v>198</v>
      </c>
      <c r="C79" s="237">
        <v>14.43</v>
      </c>
      <c r="G79" s="185"/>
      <c r="H79" s="185"/>
      <c r="I79" s="193"/>
      <c r="J79" s="194"/>
    </row>
    <row r="80" spans="1:10" s="173" customFormat="1" ht="17.45" customHeight="1">
      <c r="A80" s="236" t="s">
        <v>199</v>
      </c>
      <c r="B80" s="236" t="s">
        <v>200</v>
      </c>
      <c r="C80" s="237">
        <v>18.5</v>
      </c>
      <c r="G80" s="185"/>
      <c r="H80" s="185"/>
      <c r="I80" s="193"/>
      <c r="J80" s="194"/>
    </row>
    <row r="81" spans="1:10" s="173" customFormat="1" ht="17.45" customHeight="1">
      <c r="A81" s="236" t="s">
        <v>201</v>
      </c>
      <c r="B81" s="236" t="s">
        <v>96</v>
      </c>
      <c r="C81" s="237">
        <v>256.2</v>
      </c>
      <c r="G81" s="185"/>
      <c r="H81" s="185"/>
      <c r="I81" s="193"/>
      <c r="J81" s="194"/>
    </row>
    <row r="82" spans="1:10" s="173" customFormat="1" ht="17.45" customHeight="1">
      <c r="A82" s="236" t="s">
        <v>202</v>
      </c>
      <c r="B82" s="236" t="s">
        <v>203</v>
      </c>
      <c r="C82" s="237">
        <v>3525.71</v>
      </c>
      <c r="G82" s="185"/>
      <c r="H82" s="185"/>
      <c r="I82" s="193"/>
      <c r="J82" s="194"/>
    </row>
    <row r="83" spans="1:10" s="173" customFormat="1" ht="17.45" customHeight="1">
      <c r="A83" s="236" t="s">
        <v>204</v>
      </c>
      <c r="B83" s="236" t="s">
        <v>77</v>
      </c>
      <c r="C83" s="237">
        <v>2393.5100000000002</v>
      </c>
      <c r="G83" s="185"/>
      <c r="H83" s="185"/>
      <c r="I83" s="193"/>
      <c r="J83" s="194"/>
    </row>
    <row r="84" spans="1:10" s="173" customFormat="1" ht="17.45" customHeight="1">
      <c r="A84" s="236" t="s">
        <v>205</v>
      </c>
      <c r="B84" s="236" t="s">
        <v>80</v>
      </c>
      <c r="C84" s="237">
        <v>321.73</v>
      </c>
      <c r="G84" s="185"/>
      <c r="H84" s="185"/>
      <c r="I84" s="193"/>
      <c r="J84" s="194"/>
    </row>
    <row r="85" spans="1:10" s="173" customFormat="1" ht="17.45" customHeight="1">
      <c r="A85" s="236" t="s">
        <v>206</v>
      </c>
      <c r="B85" s="236" t="s">
        <v>207</v>
      </c>
      <c r="C85" s="237">
        <v>92</v>
      </c>
      <c r="G85" s="185"/>
      <c r="H85" s="185"/>
      <c r="I85" s="193"/>
      <c r="J85" s="194"/>
    </row>
    <row r="86" spans="1:10" s="173" customFormat="1" ht="17.45" customHeight="1">
      <c r="A86" s="236" t="s">
        <v>208</v>
      </c>
      <c r="B86" s="236" t="s">
        <v>209</v>
      </c>
      <c r="C86" s="237">
        <v>76.5</v>
      </c>
      <c r="G86" s="185"/>
      <c r="H86" s="185"/>
      <c r="I86" s="193"/>
      <c r="J86" s="194"/>
    </row>
    <row r="87" spans="1:10" s="173" customFormat="1" ht="17.45" customHeight="1">
      <c r="A87" s="236" t="s">
        <v>210</v>
      </c>
      <c r="B87" s="236" t="s">
        <v>211</v>
      </c>
      <c r="C87" s="237">
        <v>126.7</v>
      </c>
      <c r="G87" s="185"/>
      <c r="H87" s="185"/>
      <c r="I87" s="193"/>
      <c r="J87" s="194"/>
    </row>
    <row r="88" spans="1:10" s="173" customFormat="1" ht="17.45" customHeight="1">
      <c r="A88" s="236" t="s">
        <v>212</v>
      </c>
      <c r="B88" s="236" t="s">
        <v>152</v>
      </c>
      <c r="C88" s="237">
        <v>57.43</v>
      </c>
      <c r="G88" s="185"/>
      <c r="H88" s="185"/>
      <c r="I88" s="193"/>
      <c r="J88" s="194"/>
    </row>
    <row r="89" spans="1:10" s="173" customFormat="1" ht="17.45" customHeight="1">
      <c r="A89" s="236" t="s">
        <v>213</v>
      </c>
      <c r="B89" s="236" t="s">
        <v>96</v>
      </c>
      <c r="C89" s="237">
        <v>457.84</v>
      </c>
      <c r="G89" s="185"/>
      <c r="H89" s="185"/>
      <c r="I89" s="193"/>
      <c r="J89" s="194"/>
    </row>
    <row r="90" spans="1:10" s="173" customFormat="1" ht="17.45" customHeight="1">
      <c r="A90" s="236" t="s">
        <v>214</v>
      </c>
      <c r="B90" s="236" t="s">
        <v>215</v>
      </c>
      <c r="C90" s="237">
        <v>4927.59</v>
      </c>
      <c r="G90" s="185"/>
      <c r="H90" s="185"/>
      <c r="I90" s="193"/>
      <c r="J90" s="194"/>
    </row>
    <row r="91" spans="1:10" s="173" customFormat="1" ht="17.45" customHeight="1">
      <c r="A91" s="236" t="s">
        <v>216</v>
      </c>
      <c r="B91" s="236" t="s">
        <v>77</v>
      </c>
      <c r="C91" s="237">
        <v>1272.3699999999999</v>
      </c>
      <c r="G91" s="185"/>
      <c r="H91" s="185"/>
      <c r="I91" s="193"/>
      <c r="J91" s="194"/>
    </row>
    <row r="92" spans="1:10" s="173" customFormat="1" ht="17.45" customHeight="1">
      <c r="A92" s="236" t="s">
        <v>217</v>
      </c>
      <c r="B92" s="236" t="s">
        <v>218</v>
      </c>
      <c r="C92" s="237">
        <v>1185.78</v>
      </c>
      <c r="G92" s="185"/>
      <c r="H92" s="185"/>
      <c r="I92" s="193"/>
      <c r="J92" s="194"/>
    </row>
    <row r="93" spans="1:10" s="173" customFormat="1" ht="17.45" customHeight="1">
      <c r="A93" s="236" t="s">
        <v>219</v>
      </c>
      <c r="B93" s="236" t="s">
        <v>220</v>
      </c>
      <c r="C93" s="237">
        <v>995.7</v>
      </c>
      <c r="G93" s="185"/>
      <c r="H93" s="185"/>
      <c r="I93" s="193"/>
      <c r="J93" s="194"/>
    </row>
    <row r="94" spans="1:10" s="173" customFormat="1" ht="17.45" customHeight="1">
      <c r="A94" s="236" t="s">
        <v>221</v>
      </c>
      <c r="B94" s="236" t="s">
        <v>222</v>
      </c>
      <c r="C94" s="237">
        <v>67.099999999999994</v>
      </c>
      <c r="G94" s="185"/>
      <c r="H94" s="185"/>
      <c r="I94" s="193"/>
      <c r="J94" s="194"/>
    </row>
    <row r="95" spans="1:10" s="173" customFormat="1" ht="17.45" customHeight="1">
      <c r="A95" s="236" t="s">
        <v>223</v>
      </c>
      <c r="B95" s="236" t="s">
        <v>96</v>
      </c>
      <c r="C95" s="237">
        <v>1406.64</v>
      </c>
      <c r="G95" s="185"/>
      <c r="H95" s="185"/>
      <c r="I95" s="193"/>
      <c r="J95" s="194"/>
    </row>
    <row r="96" spans="1:10" s="173" customFormat="1" ht="17.45" customHeight="1">
      <c r="A96" s="236" t="s">
        <v>224</v>
      </c>
      <c r="B96" s="236" t="s">
        <v>225</v>
      </c>
      <c r="C96" s="237">
        <v>616.04999999999995</v>
      </c>
      <c r="G96" s="185"/>
      <c r="H96" s="185"/>
      <c r="I96" s="193"/>
      <c r="J96" s="194"/>
    </row>
    <row r="97" spans="1:10" s="173" customFormat="1" ht="17.45" customHeight="1">
      <c r="A97" s="236" t="s">
        <v>226</v>
      </c>
      <c r="B97" s="236" t="s">
        <v>77</v>
      </c>
      <c r="C97" s="237">
        <v>243.06</v>
      </c>
      <c r="G97" s="185"/>
      <c r="H97" s="185"/>
      <c r="I97" s="193"/>
      <c r="J97" s="194"/>
    </row>
    <row r="98" spans="1:10" s="173" customFormat="1" ht="17.45" customHeight="1">
      <c r="A98" s="236" t="s">
        <v>227</v>
      </c>
      <c r="B98" s="236" t="s">
        <v>80</v>
      </c>
      <c r="C98" s="237">
        <v>1.35</v>
      </c>
      <c r="G98" s="185"/>
      <c r="H98" s="185"/>
      <c r="I98" s="193"/>
      <c r="J98" s="194"/>
    </row>
    <row r="99" spans="1:10" s="173" customFormat="1" ht="17.45" customHeight="1">
      <c r="A99" s="236" t="s">
        <v>228</v>
      </c>
      <c r="B99" s="236" t="s">
        <v>229</v>
      </c>
      <c r="C99" s="237">
        <v>371.64</v>
      </c>
      <c r="G99" s="185"/>
      <c r="H99" s="185"/>
      <c r="I99" s="193"/>
      <c r="J99" s="194"/>
    </row>
    <row r="100" spans="1:10" s="173" customFormat="1" ht="17.45" customHeight="1">
      <c r="A100" s="236" t="s">
        <v>230</v>
      </c>
      <c r="B100" s="236" t="s">
        <v>231</v>
      </c>
      <c r="C100" s="237">
        <v>314.57</v>
      </c>
      <c r="G100" s="185"/>
      <c r="H100" s="185"/>
      <c r="I100" s="193"/>
      <c r="J100" s="194"/>
    </row>
    <row r="101" spans="1:10" s="173" customFormat="1" ht="17.45" customHeight="1">
      <c r="A101" s="236" t="s">
        <v>232</v>
      </c>
      <c r="B101" s="236" t="s">
        <v>77</v>
      </c>
      <c r="C101" s="237">
        <v>302.77</v>
      </c>
      <c r="G101" s="185"/>
      <c r="H101" s="185"/>
      <c r="I101" s="193"/>
      <c r="J101" s="194"/>
    </row>
    <row r="102" spans="1:10" s="173" customFormat="1" ht="17.45" customHeight="1">
      <c r="A102" s="236" t="s">
        <v>233</v>
      </c>
      <c r="B102" s="236" t="s">
        <v>234</v>
      </c>
      <c r="C102" s="237">
        <v>11.8</v>
      </c>
      <c r="G102" s="185"/>
      <c r="H102" s="185"/>
      <c r="I102" s="193"/>
      <c r="J102" s="194"/>
    </row>
    <row r="103" spans="1:10" s="173" customFormat="1" ht="17.45" customHeight="1">
      <c r="A103" s="236" t="s">
        <v>235</v>
      </c>
      <c r="B103" s="236" t="s">
        <v>236</v>
      </c>
      <c r="C103" s="237">
        <v>774.52</v>
      </c>
      <c r="G103" s="185"/>
      <c r="H103" s="185"/>
      <c r="I103" s="193"/>
      <c r="J103" s="194"/>
    </row>
    <row r="104" spans="1:10" s="173" customFormat="1" ht="17.45" customHeight="1">
      <c r="A104" s="236" t="s">
        <v>237</v>
      </c>
      <c r="B104" s="236" t="s">
        <v>77</v>
      </c>
      <c r="C104" s="237">
        <v>709.86</v>
      </c>
      <c r="G104" s="185"/>
      <c r="H104" s="185"/>
      <c r="I104" s="193"/>
      <c r="J104" s="194"/>
    </row>
    <row r="105" spans="1:10" s="173" customFormat="1" ht="17.45" customHeight="1">
      <c r="A105" s="236" t="s">
        <v>238</v>
      </c>
      <c r="B105" s="236" t="s">
        <v>239</v>
      </c>
      <c r="C105" s="237">
        <v>64.66</v>
      </c>
      <c r="G105" s="185"/>
      <c r="H105" s="185"/>
      <c r="I105" s="193"/>
      <c r="J105" s="194"/>
    </row>
    <row r="106" spans="1:10" s="173" customFormat="1" ht="17.45" customHeight="1">
      <c r="A106" s="236" t="s">
        <v>240</v>
      </c>
      <c r="B106" s="236" t="s">
        <v>241</v>
      </c>
      <c r="C106" s="237">
        <v>324.70999999999998</v>
      </c>
      <c r="G106" s="185"/>
      <c r="H106" s="185"/>
      <c r="I106" s="193"/>
      <c r="J106" s="194"/>
    </row>
    <row r="107" spans="1:10" s="173" customFormat="1" ht="17.45" customHeight="1">
      <c r="A107" s="236" t="s">
        <v>242</v>
      </c>
      <c r="B107" s="236" t="s">
        <v>77</v>
      </c>
      <c r="C107" s="237">
        <v>240.76</v>
      </c>
      <c r="G107" s="185"/>
      <c r="H107" s="185"/>
      <c r="I107" s="193"/>
      <c r="J107" s="194"/>
    </row>
    <row r="108" spans="1:10" s="173" customFormat="1" ht="17.45" customHeight="1">
      <c r="A108" s="236" t="s">
        <v>243</v>
      </c>
      <c r="B108" s="236" t="s">
        <v>80</v>
      </c>
      <c r="C108" s="237">
        <v>45.95</v>
      </c>
      <c r="G108" s="185"/>
      <c r="H108" s="185"/>
      <c r="I108" s="193"/>
      <c r="J108" s="194"/>
    </row>
    <row r="109" spans="1:10" s="173" customFormat="1" ht="17.45" customHeight="1">
      <c r="A109" s="236" t="s">
        <v>244</v>
      </c>
      <c r="B109" s="236" t="s">
        <v>245</v>
      </c>
      <c r="C109" s="237">
        <v>38</v>
      </c>
      <c r="G109" s="185"/>
      <c r="H109" s="185"/>
      <c r="I109" s="193"/>
      <c r="J109" s="194"/>
    </row>
    <row r="110" spans="1:10" s="173" customFormat="1" ht="17.45" customHeight="1">
      <c r="A110" s="236" t="s">
        <v>246</v>
      </c>
      <c r="B110" s="236" t="s">
        <v>247</v>
      </c>
      <c r="C110" s="237">
        <v>6568.38</v>
      </c>
      <c r="G110" s="185"/>
      <c r="H110" s="185"/>
      <c r="I110" s="193"/>
      <c r="J110" s="194"/>
    </row>
    <row r="111" spans="1:10" s="173" customFormat="1" ht="17.45" customHeight="1">
      <c r="A111" s="236" t="s">
        <v>248</v>
      </c>
      <c r="B111" s="236" t="s">
        <v>77</v>
      </c>
      <c r="C111" s="237">
        <v>1320.86</v>
      </c>
      <c r="G111" s="185"/>
      <c r="H111" s="185"/>
      <c r="I111" s="193"/>
      <c r="J111" s="194"/>
    </row>
    <row r="112" spans="1:10" s="173" customFormat="1" ht="17.45" customHeight="1">
      <c r="A112" s="236" t="s">
        <v>249</v>
      </c>
      <c r="B112" s="236" t="s">
        <v>80</v>
      </c>
      <c r="C112" s="237">
        <v>371.17</v>
      </c>
      <c r="G112" s="185"/>
      <c r="H112" s="185"/>
      <c r="I112" s="193"/>
      <c r="J112" s="194"/>
    </row>
    <row r="113" spans="1:10" s="173" customFormat="1" ht="17.45" customHeight="1">
      <c r="A113" s="236" t="s">
        <v>250</v>
      </c>
      <c r="B113" s="236" t="s">
        <v>96</v>
      </c>
      <c r="C113" s="237">
        <v>1191.8699999999999</v>
      </c>
      <c r="G113" s="185"/>
      <c r="H113" s="185"/>
      <c r="I113" s="193"/>
      <c r="J113" s="194"/>
    </row>
    <row r="114" spans="1:10" s="173" customFormat="1" ht="17.45" customHeight="1">
      <c r="A114" s="236" t="s">
        <v>251</v>
      </c>
      <c r="B114" s="236" t="s">
        <v>252</v>
      </c>
      <c r="C114" s="237">
        <v>3684.48</v>
      </c>
      <c r="G114" s="185"/>
      <c r="H114" s="185"/>
      <c r="I114" s="193"/>
      <c r="J114" s="194"/>
    </row>
    <row r="115" spans="1:10" s="173" customFormat="1" ht="17.45" customHeight="1">
      <c r="A115" s="236" t="s">
        <v>253</v>
      </c>
      <c r="B115" s="236" t="s">
        <v>254</v>
      </c>
      <c r="C115" s="237">
        <v>11536.89</v>
      </c>
      <c r="G115" s="185"/>
      <c r="H115" s="185"/>
      <c r="I115" s="193"/>
      <c r="J115" s="194"/>
    </row>
    <row r="116" spans="1:10" s="173" customFormat="1" ht="17.45" customHeight="1">
      <c r="A116" s="236" t="s">
        <v>255</v>
      </c>
      <c r="B116" s="236" t="s">
        <v>77</v>
      </c>
      <c r="C116" s="237">
        <v>4185.72</v>
      </c>
      <c r="G116" s="185"/>
      <c r="H116" s="185"/>
      <c r="I116" s="193"/>
      <c r="J116" s="194"/>
    </row>
    <row r="117" spans="1:10" s="173" customFormat="1" ht="17.45" customHeight="1">
      <c r="A117" s="236" t="s">
        <v>256</v>
      </c>
      <c r="B117" s="236" t="s">
        <v>80</v>
      </c>
      <c r="C117" s="237">
        <v>2521.41</v>
      </c>
      <c r="G117" s="185"/>
      <c r="H117" s="185"/>
      <c r="I117" s="193"/>
      <c r="J117" s="194"/>
    </row>
    <row r="118" spans="1:10" s="173" customFormat="1" ht="17.45" customHeight="1">
      <c r="A118" s="236" t="s">
        <v>257</v>
      </c>
      <c r="B118" s="236" t="s">
        <v>258</v>
      </c>
      <c r="C118" s="237">
        <v>72.599999999999994</v>
      </c>
      <c r="G118" s="185"/>
      <c r="H118" s="185"/>
      <c r="I118" s="193"/>
      <c r="J118" s="194"/>
    </row>
    <row r="119" spans="1:10" s="173" customFormat="1" ht="17.45" customHeight="1">
      <c r="A119" s="236" t="s">
        <v>259</v>
      </c>
      <c r="B119" s="236" t="s">
        <v>96</v>
      </c>
      <c r="C119" s="237">
        <v>146.43</v>
      </c>
      <c r="G119" s="185"/>
      <c r="H119" s="185"/>
      <c r="I119" s="193"/>
      <c r="J119" s="194"/>
    </row>
    <row r="120" spans="1:10" s="173" customFormat="1" ht="17.45" customHeight="1">
      <c r="A120" s="236" t="s">
        <v>260</v>
      </c>
      <c r="B120" s="236" t="s">
        <v>261</v>
      </c>
      <c r="C120" s="237">
        <v>4610.7299999999996</v>
      </c>
      <c r="G120" s="185"/>
      <c r="H120" s="185"/>
      <c r="I120" s="193"/>
      <c r="J120" s="194"/>
    </row>
    <row r="121" spans="1:10" s="173" customFormat="1" ht="17.45" customHeight="1">
      <c r="A121" s="236" t="s">
        <v>262</v>
      </c>
      <c r="B121" s="236" t="s">
        <v>263</v>
      </c>
      <c r="C121" s="237">
        <v>1184.1400000000001</v>
      </c>
      <c r="G121" s="185"/>
      <c r="H121" s="185"/>
      <c r="I121" s="193"/>
      <c r="J121" s="194"/>
    </row>
    <row r="122" spans="1:10" s="173" customFormat="1" ht="17.45" customHeight="1">
      <c r="A122" s="236" t="s">
        <v>264</v>
      </c>
      <c r="B122" s="236" t="s">
        <v>77</v>
      </c>
      <c r="C122" s="237">
        <v>757.94</v>
      </c>
      <c r="G122" s="185"/>
      <c r="H122" s="185"/>
      <c r="I122" s="193"/>
      <c r="J122" s="194"/>
    </row>
    <row r="123" spans="1:10" s="173" customFormat="1" ht="17.45" customHeight="1">
      <c r="A123" s="236" t="s">
        <v>265</v>
      </c>
      <c r="B123" s="236" t="s">
        <v>80</v>
      </c>
      <c r="C123" s="237">
        <v>288.58</v>
      </c>
      <c r="G123" s="185"/>
      <c r="H123" s="185"/>
      <c r="I123" s="193"/>
      <c r="J123" s="194"/>
    </row>
    <row r="124" spans="1:10" s="173" customFormat="1" ht="17.45" customHeight="1">
      <c r="A124" s="236" t="s">
        <v>266</v>
      </c>
      <c r="B124" s="236" t="s">
        <v>96</v>
      </c>
      <c r="C124" s="237">
        <v>37.619999999999997</v>
      </c>
      <c r="G124" s="185"/>
      <c r="H124" s="185"/>
      <c r="I124" s="193"/>
      <c r="J124" s="194"/>
    </row>
    <row r="125" spans="1:10" s="173" customFormat="1" ht="17.45" customHeight="1">
      <c r="A125" s="236" t="s">
        <v>267</v>
      </c>
      <c r="B125" s="236" t="s">
        <v>268</v>
      </c>
      <c r="C125" s="237">
        <v>100</v>
      </c>
      <c r="G125" s="185"/>
      <c r="H125" s="185"/>
      <c r="I125" s="193"/>
      <c r="J125" s="194"/>
    </row>
    <row r="126" spans="1:10" s="173" customFormat="1" ht="17.45" customHeight="1">
      <c r="A126" s="236" t="s">
        <v>269</v>
      </c>
      <c r="B126" s="236" t="s">
        <v>270</v>
      </c>
      <c r="C126" s="237">
        <v>6800.07</v>
      </c>
      <c r="G126" s="185"/>
      <c r="H126" s="185"/>
      <c r="I126" s="193"/>
      <c r="J126" s="194"/>
    </row>
    <row r="127" spans="1:10" s="173" customFormat="1" ht="17.45" customHeight="1">
      <c r="A127" s="236" t="s">
        <v>271</v>
      </c>
      <c r="B127" s="236" t="s">
        <v>77</v>
      </c>
      <c r="C127" s="237">
        <v>600.80999999999995</v>
      </c>
      <c r="G127" s="185"/>
      <c r="H127" s="185"/>
      <c r="I127" s="193"/>
      <c r="J127" s="194"/>
    </row>
    <row r="128" spans="1:10" s="173" customFormat="1" ht="17.45" customHeight="1">
      <c r="A128" s="236" t="s">
        <v>272</v>
      </c>
      <c r="B128" s="236" t="s">
        <v>96</v>
      </c>
      <c r="C128" s="237">
        <v>141.57</v>
      </c>
      <c r="G128" s="185"/>
      <c r="H128" s="185"/>
      <c r="I128" s="193"/>
      <c r="J128" s="194"/>
    </row>
    <row r="129" spans="1:10" s="173" customFormat="1" ht="17.45" customHeight="1">
      <c r="A129" s="236" t="s">
        <v>273</v>
      </c>
      <c r="B129" s="236" t="s">
        <v>274</v>
      </c>
      <c r="C129" s="237">
        <v>6057.69</v>
      </c>
      <c r="G129" s="185"/>
      <c r="H129" s="185"/>
      <c r="I129" s="193"/>
      <c r="J129" s="194"/>
    </row>
    <row r="130" spans="1:10" s="173" customFormat="1" ht="17.45" customHeight="1">
      <c r="A130" s="236" t="s">
        <v>275</v>
      </c>
      <c r="B130" s="236" t="s">
        <v>276</v>
      </c>
      <c r="C130" s="237">
        <v>1139.3499999999999</v>
      </c>
      <c r="G130" s="185"/>
      <c r="H130" s="185"/>
      <c r="I130" s="193"/>
      <c r="J130" s="194"/>
    </row>
    <row r="131" spans="1:10" s="173" customFormat="1" ht="17.45" customHeight="1">
      <c r="A131" s="236" t="s">
        <v>277</v>
      </c>
      <c r="B131" s="236" t="s">
        <v>77</v>
      </c>
      <c r="C131" s="237">
        <v>683.87</v>
      </c>
      <c r="G131" s="185"/>
      <c r="H131" s="185"/>
      <c r="I131" s="193"/>
      <c r="J131" s="194"/>
    </row>
    <row r="132" spans="1:10" s="173" customFormat="1" ht="17.45" customHeight="1">
      <c r="A132" s="236" t="s">
        <v>278</v>
      </c>
      <c r="B132" s="236" t="s">
        <v>80</v>
      </c>
      <c r="C132" s="237">
        <v>455.48</v>
      </c>
      <c r="G132" s="185"/>
      <c r="H132" s="185"/>
      <c r="I132" s="193"/>
      <c r="J132" s="194"/>
    </row>
    <row r="133" spans="1:10" s="173" customFormat="1" ht="17.45" customHeight="1">
      <c r="A133" s="236" t="s">
        <v>279</v>
      </c>
      <c r="B133" s="236" t="s">
        <v>280</v>
      </c>
      <c r="C133" s="237">
        <v>2929.66</v>
      </c>
      <c r="G133" s="185"/>
      <c r="H133" s="185"/>
      <c r="I133" s="193"/>
      <c r="J133" s="194"/>
    </row>
    <row r="134" spans="1:10" s="173" customFormat="1" ht="17.45" customHeight="1">
      <c r="A134" s="236" t="s">
        <v>281</v>
      </c>
      <c r="B134" s="236" t="s">
        <v>77</v>
      </c>
      <c r="C134" s="237">
        <v>931.06</v>
      </c>
      <c r="G134" s="185"/>
      <c r="H134" s="185"/>
      <c r="I134" s="193"/>
      <c r="J134" s="194"/>
    </row>
    <row r="135" spans="1:10" s="173" customFormat="1" ht="17.45" customHeight="1">
      <c r="A135" s="236" t="s">
        <v>282</v>
      </c>
      <c r="B135" s="236" t="s">
        <v>280</v>
      </c>
      <c r="C135" s="237">
        <v>1998.6</v>
      </c>
      <c r="G135" s="185"/>
      <c r="H135" s="185"/>
      <c r="I135" s="193"/>
      <c r="J135" s="194"/>
    </row>
    <row r="136" spans="1:10" s="173" customFormat="1" ht="17.45" customHeight="1">
      <c r="A136" s="236" t="s">
        <v>283</v>
      </c>
      <c r="B136" s="236" t="s">
        <v>284</v>
      </c>
      <c r="C136" s="237">
        <v>11899.6</v>
      </c>
      <c r="G136" s="185"/>
      <c r="H136" s="185"/>
      <c r="I136" s="193"/>
      <c r="J136" s="194"/>
    </row>
    <row r="137" spans="1:10" s="173" customFormat="1" ht="17.45" customHeight="1">
      <c r="A137" s="236" t="s">
        <v>285</v>
      </c>
      <c r="B137" s="236" t="s">
        <v>284</v>
      </c>
      <c r="C137" s="237">
        <v>11899.6</v>
      </c>
      <c r="G137" s="185"/>
      <c r="H137" s="185"/>
      <c r="I137" s="193"/>
      <c r="J137" s="194"/>
    </row>
    <row r="138" spans="1:10" s="173" customFormat="1" ht="17.45" customHeight="1">
      <c r="A138" s="234" t="s">
        <v>286</v>
      </c>
      <c r="B138" s="234" t="s">
        <v>287</v>
      </c>
      <c r="C138" s="235">
        <v>4867.99</v>
      </c>
      <c r="G138" s="185"/>
      <c r="H138" s="185"/>
      <c r="I138" s="193"/>
      <c r="J138" s="194"/>
    </row>
    <row r="139" spans="1:10" s="173" customFormat="1" ht="17.45" customHeight="1">
      <c r="A139" s="236" t="s">
        <v>288</v>
      </c>
      <c r="B139" s="236" t="s">
        <v>289</v>
      </c>
      <c r="C139" s="237">
        <v>4867.99</v>
      </c>
      <c r="G139" s="185"/>
      <c r="H139" s="185"/>
      <c r="I139" s="193"/>
      <c r="J139" s="194"/>
    </row>
    <row r="140" spans="1:10" s="173" customFormat="1" ht="17.45" customHeight="1">
      <c r="A140" s="236" t="s">
        <v>290</v>
      </c>
      <c r="B140" s="236" t="s">
        <v>291</v>
      </c>
      <c r="C140" s="237">
        <v>136.96</v>
      </c>
      <c r="G140" s="185"/>
      <c r="H140" s="185"/>
      <c r="I140" s="193"/>
      <c r="J140" s="194"/>
    </row>
    <row r="141" spans="1:10" s="173" customFormat="1" ht="17.45" customHeight="1">
      <c r="A141" s="236" t="s">
        <v>292</v>
      </c>
      <c r="B141" s="236" t="s">
        <v>293</v>
      </c>
      <c r="C141" s="237">
        <v>3734.16</v>
      </c>
      <c r="G141" s="185"/>
      <c r="H141" s="185"/>
      <c r="I141" s="193"/>
      <c r="J141" s="194"/>
    </row>
    <row r="142" spans="1:10" s="173" customFormat="1" ht="17.45" customHeight="1">
      <c r="A142" s="236" t="s">
        <v>294</v>
      </c>
      <c r="B142" s="236" t="s">
        <v>295</v>
      </c>
      <c r="C142" s="237">
        <v>354</v>
      </c>
      <c r="G142" s="185"/>
      <c r="H142" s="185"/>
      <c r="I142" s="193"/>
      <c r="J142" s="194"/>
    </row>
    <row r="143" spans="1:10" s="173" customFormat="1" ht="17.45" customHeight="1">
      <c r="A143" s="236" t="s">
        <v>296</v>
      </c>
      <c r="B143" s="236" t="s">
        <v>297</v>
      </c>
      <c r="C143" s="237">
        <v>486.76</v>
      </c>
      <c r="G143" s="185"/>
      <c r="H143" s="185"/>
      <c r="I143" s="193"/>
      <c r="J143" s="194"/>
    </row>
    <row r="144" spans="1:10" s="173" customFormat="1" ht="17.45" customHeight="1">
      <c r="A144" s="236" t="s">
        <v>298</v>
      </c>
      <c r="B144" s="236" t="s">
        <v>299</v>
      </c>
      <c r="C144" s="237">
        <v>156.11000000000001</v>
      </c>
      <c r="G144" s="185"/>
      <c r="H144" s="185"/>
      <c r="I144" s="193"/>
      <c r="J144" s="194"/>
    </row>
    <row r="145" spans="1:10" s="173" customFormat="1" ht="17.45" customHeight="1">
      <c r="A145" s="234" t="s">
        <v>300</v>
      </c>
      <c r="B145" s="234" t="s">
        <v>301</v>
      </c>
      <c r="C145" s="235">
        <v>96778.09</v>
      </c>
      <c r="G145" s="185"/>
      <c r="H145" s="185"/>
      <c r="I145" s="193"/>
      <c r="J145" s="194"/>
    </row>
    <row r="146" spans="1:10" s="173" customFormat="1" ht="17.45" customHeight="1">
      <c r="A146" s="236" t="s">
        <v>302</v>
      </c>
      <c r="B146" s="236" t="s">
        <v>303</v>
      </c>
      <c r="C146" s="237">
        <v>1782.32</v>
      </c>
      <c r="G146" s="185"/>
      <c r="H146" s="185"/>
      <c r="I146" s="193"/>
      <c r="J146" s="194"/>
    </row>
    <row r="147" spans="1:10" s="173" customFormat="1" ht="17.45" customHeight="1">
      <c r="A147" s="236" t="s">
        <v>304</v>
      </c>
      <c r="B147" s="236" t="s">
        <v>305</v>
      </c>
      <c r="C147" s="237">
        <v>249.14</v>
      </c>
      <c r="G147" s="185"/>
      <c r="H147" s="185"/>
      <c r="I147" s="193"/>
      <c r="J147" s="194"/>
    </row>
    <row r="148" spans="1:10" s="173" customFormat="1" ht="17.45" customHeight="1">
      <c r="A148" s="236" t="s">
        <v>306</v>
      </c>
      <c r="B148" s="236" t="s">
        <v>307</v>
      </c>
      <c r="C148" s="237">
        <v>1230.3800000000001</v>
      </c>
      <c r="G148" s="185"/>
      <c r="H148" s="185"/>
      <c r="I148" s="193"/>
      <c r="J148" s="194"/>
    </row>
    <row r="149" spans="1:10" s="173" customFormat="1" ht="17.45" customHeight="1">
      <c r="A149" s="236" t="s">
        <v>308</v>
      </c>
      <c r="B149" s="236" t="s">
        <v>309</v>
      </c>
      <c r="C149" s="237">
        <v>150</v>
      </c>
      <c r="G149" s="185"/>
      <c r="H149" s="185"/>
      <c r="I149" s="193"/>
      <c r="J149" s="194"/>
    </row>
    <row r="150" spans="1:10" s="173" customFormat="1" ht="17.45" customHeight="1">
      <c r="A150" s="236" t="s">
        <v>310</v>
      </c>
      <c r="B150" s="236" t="s">
        <v>311</v>
      </c>
      <c r="C150" s="237">
        <v>92.8</v>
      </c>
      <c r="G150" s="185"/>
      <c r="H150" s="185"/>
      <c r="I150" s="193"/>
      <c r="J150" s="194"/>
    </row>
    <row r="151" spans="1:10" s="173" customFormat="1" ht="17.45" customHeight="1">
      <c r="A151" s="236" t="s">
        <v>312</v>
      </c>
      <c r="B151" s="236" t="s">
        <v>313</v>
      </c>
      <c r="C151" s="237">
        <v>60</v>
      </c>
      <c r="G151" s="185"/>
      <c r="H151" s="185"/>
      <c r="I151" s="193"/>
      <c r="J151" s="194"/>
    </row>
    <row r="152" spans="1:10" s="173" customFormat="1" ht="17.45" customHeight="1">
      <c r="A152" s="236" t="s">
        <v>314</v>
      </c>
      <c r="B152" s="236" t="s">
        <v>315</v>
      </c>
      <c r="C152" s="237">
        <v>63708.17</v>
      </c>
      <c r="G152" s="185"/>
      <c r="H152" s="185"/>
      <c r="I152" s="193"/>
      <c r="J152" s="194"/>
    </row>
    <row r="153" spans="1:10" s="173" customFormat="1" ht="17.45" customHeight="1">
      <c r="A153" s="236" t="s">
        <v>316</v>
      </c>
      <c r="B153" s="236" t="s">
        <v>77</v>
      </c>
      <c r="C153" s="237">
        <v>44194.51</v>
      </c>
      <c r="G153" s="185"/>
      <c r="H153" s="185"/>
      <c r="I153" s="193"/>
      <c r="J153" s="194"/>
    </row>
    <row r="154" spans="1:10" s="173" customFormat="1" ht="17.45" customHeight="1">
      <c r="A154" s="236" t="s">
        <v>317</v>
      </c>
      <c r="B154" s="236" t="s">
        <v>318</v>
      </c>
      <c r="C154" s="237">
        <v>633.4</v>
      </c>
      <c r="G154" s="185"/>
      <c r="H154" s="185"/>
      <c r="I154" s="193"/>
      <c r="J154" s="194"/>
    </row>
    <row r="155" spans="1:10" s="173" customFormat="1" ht="17.45" customHeight="1">
      <c r="A155" s="236" t="s">
        <v>319</v>
      </c>
      <c r="B155" s="236" t="s">
        <v>320</v>
      </c>
      <c r="C155" s="237">
        <v>100</v>
      </c>
      <c r="G155" s="185"/>
      <c r="H155" s="185"/>
      <c r="I155" s="193"/>
      <c r="J155" s="194"/>
    </row>
    <row r="156" spans="1:10" s="173" customFormat="1" ht="17.45" customHeight="1">
      <c r="A156" s="236" t="s">
        <v>321</v>
      </c>
      <c r="B156" s="236" t="s">
        <v>322</v>
      </c>
      <c r="C156" s="237">
        <v>775.3</v>
      </c>
      <c r="G156" s="185"/>
      <c r="H156" s="185"/>
      <c r="I156" s="193"/>
      <c r="J156" s="194"/>
    </row>
    <row r="157" spans="1:10" s="173" customFormat="1" ht="17.45" customHeight="1">
      <c r="A157" s="236" t="s">
        <v>323</v>
      </c>
      <c r="B157" s="236" t="s">
        <v>324</v>
      </c>
      <c r="C157" s="237">
        <v>482.57</v>
      </c>
      <c r="G157" s="185"/>
      <c r="H157" s="185"/>
      <c r="I157" s="193"/>
      <c r="J157" s="194"/>
    </row>
    <row r="158" spans="1:10" s="173" customFormat="1" ht="17.45" customHeight="1">
      <c r="A158" s="236" t="s">
        <v>325</v>
      </c>
      <c r="B158" s="236" t="s">
        <v>326</v>
      </c>
      <c r="C158" s="237">
        <v>7</v>
      </c>
      <c r="G158" s="185"/>
      <c r="H158" s="185"/>
      <c r="I158" s="193"/>
      <c r="J158" s="194"/>
    </row>
    <row r="159" spans="1:10" s="173" customFormat="1" ht="17.45" customHeight="1">
      <c r="A159" s="236" t="s">
        <v>327</v>
      </c>
      <c r="B159" s="236" t="s">
        <v>328</v>
      </c>
      <c r="C159" s="237">
        <v>7281.9</v>
      </c>
      <c r="G159" s="185"/>
      <c r="H159" s="185"/>
      <c r="I159" s="193"/>
      <c r="J159" s="194"/>
    </row>
    <row r="160" spans="1:10" s="173" customFormat="1" ht="17.45" customHeight="1">
      <c r="A160" s="236" t="s">
        <v>329</v>
      </c>
      <c r="B160" s="236" t="s">
        <v>330</v>
      </c>
      <c r="C160" s="237">
        <v>150</v>
      </c>
      <c r="G160" s="185"/>
      <c r="H160" s="185"/>
      <c r="I160" s="193"/>
      <c r="J160" s="194"/>
    </row>
    <row r="161" spans="1:10" s="173" customFormat="1" ht="17.45" customHeight="1">
      <c r="A161" s="236" t="s">
        <v>331</v>
      </c>
      <c r="B161" s="236" t="s">
        <v>332</v>
      </c>
      <c r="C161" s="237">
        <v>808.57</v>
      </c>
      <c r="G161" s="185"/>
      <c r="H161" s="185"/>
      <c r="I161" s="193"/>
      <c r="J161" s="194"/>
    </row>
    <row r="162" spans="1:10" s="173" customFormat="1" ht="17.45" customHeight="1">
      <c r="A162" s="236" t="s">
        <v>333</v>
      </c>
      <c r="B162" s="236" t="s">
        <v>152</v>
      </c>
      <c r="C162" s="237">
        <v>1342.54</v>
      </c>
      <c r="G162" s="185"/>
      <c r="H162" s="185"/>
      <c r="I162" s="193"/>
      <c r="J162" s="194"/>
    </row>
    <row r="163" spans="1:10" s="173" customFormat="1" ht="17.45" customHeight="1">
      <c r="A163" s="236" t="s">
        <v>334</v>
      </c>
      <c r="B163" s="236" t="s">
        <v>96</v>
      </c>
      <c r="C163" s="237">
        <v>71.37</v>
      </c>
      <c r="G163" s="185"/>
      <c r="H163" s="185"/>
      <c r="I163" s="193"/>
      <c r="J163" s="194"/>
    </row>
    <row r="164" spans="1:10" s="173" customFormat="1" ht="17.45" customHeight="1">
      <c r="A164" s="236" t="s">
        <v>335</v>
      </c>
      <c r="B164" s="236" t="s">
        <v>336</v>
      </c>
      <c r="C164" s="237">
        <v>7861.01</v>
      </c>
      <c r="G164" s="185"/>
      <c r="H164" s="185"/>
      <c r="I164" s="193"/>
      <c r="J164" s="194"/>
    </row>
    <row r="165" spans="1:10" s="173" customFormat="1" ht="17.45" customHeight="1">
      <c r="A165" s="236" t="s">
        <v>337</v>
      </c>
      <c r="B165" s="236" t="s">
        <v>338</v>
      </c>
      <c r="C165" s="237">
        <v>70</v>
      </c>
      <c r="G165" s="185"/>
      <c r="H165" s="185"/>
      <c r="I165" s="193"/>
      <c r="J165" s="194"/>
    </row>
    <row r="166" spans="1:10" s="173" customFormat="1" ht="17.45" customHeight="1">
      <c r="A166" s="236" t="s">
        <v>339</v>
      </c>
      <c r="B166" s="236" t="s">
        <v>340</v>
      </c>
      <c r="C166" s="237">
        <v>70</v>
      </c>
      <c r="G166" s="185"/>
      <c r="H166" s="185"/>
      <c r="I166" s="193"/>
      <c r="J166" s="194"/>
    </row>
    <row r="167" spans="1:10" s="173" customFormat="1" ht="17.45" customHeight="1">
      <c r="A167" s="236" t="s">
        <v>341</v>
      </c>
      <c r="B167" s="236" t="s">
        <v>342</v>
      </c>
      <c r="C167" s="237">
        <v>8047.45</v>
      </c>
      <c r="G167" s="185"/>
      <c r="H167" s="185"/>
      <c r="I167" s="193"/>
      <c r="J167" s="194"/>
    </row>
    <row r="168" spans="1:10" s="173" customFormat="1" ht="17.45" customHeight="1">
      <c r="A168" s="236" t="s">
        <v>343</v>
      </c>
      <c r="B168" s="236" t="s">
        <v>77</v>
      </c>
      <c r="C168" s="237">
        <v>5819.03</v>
      </c>
      <c r="G168" s="185"/>
      <c r="H168" s="185"/>
      <c r="I168" s="193"/>
      <c r="J168" s="194"/>
    </row>
    <row r="169" spans="1:10" s="173" customFormat="1" ht="17.45" customHeight="1">
      <c r="A169" s="236" t="s">
        <v>344</v>
      </c>
      <c r="B169" s="236" t="s">
        <v>345</v>
      </c>
      <c r="C169" s="237">
        <v>26.16</v>
      </c>
      <c r="G169" s="185"/>
      <c r="H169" s="185"/>
      <c r="I169" s="193"/>
      <c r="J169" s="194"/>
    </row>
    <row r="170" spans="1:10" s="173" customFormat="1" ht="17.45" customHeight="1">
      <c r="A170" s="236" t="s">
        <v>346</v>
      </c>
      <c r="B170" s="236" t="s">
        <v>347</v>
      </c>
      <c r="C170" s="237">
        <v>2202.2600000000002</v>
      </c>
      <c r="G170" s="185"/>
      <c r="H170" s="185"/>
      <c r="I170" s="193"/>
      <c r="J170" s="194"/>
    </row>
    <row r="171" spans="1:10" s="173" customFormat="1" ht="17.45" customHeight="1">
      <c r="A171" s="236" t="s">
        <v>348</v>
      </c>
      <c r="B171" s="236" t="s">
        <v>349</v>
      </c>
      <c r="C171" s="237">
        <v>9187.6299999999992</v>
      </c>
      <c r="G171" s="185"/>
      <c r="H171" s="185"/>
      <c r="I171" s="193"/>
      <c r="J171" s="194"/>
    </row>
    <row r="172" spans="1:10" s="173" customFormat="1" ht="17.45" customHeight="1">
      <c r="A172" s="236" t="s">
        <v>350</v>
      </c>
      <c r="B172" s="236" t="s">
        <v>77</v>
      </c>
      <c r="C172" s="237">
        <v>7600.68</v>
      </c>
      <c r="G172" s="185"/>
      <c r="H172" s="185"/>
      <c r="I172" s="193"/>
      <c r="J172" s="194"/>
    </row>
    <row r="173" spans="1:10" s="173" customFormat="1" ht="17.45" customHeight="1">
      <c r="A173" s="236" t="s">
        <v>351</v>
      </c>
      <c r="B173" s="236" t="s">
        <v>352</v>
      </c>
      <c r="C173" s="237">
        <v>1500</v>
      </c>
      <c r="G173" s="185"/>
      <c r="H173" s="185"/>
      <c r="I173" s="193"/>
      <c r="J173" s="194"/>
    </row>
    <row r="174" spans="1:10" s="173" customFormat="1" ht="17.45" customHeight="1">
      <c r="A174" s="236" t="s">
        <v>353</v>
      </c>
      <c r="B174" s="236" t="s">
        <v>96</v>
      </c>
      <c r="C174" s="237">
        <v>86.95</v>
      </c>
      <c r="G174" s="185"/>
      <c r="H174" s="185"/>
      <c r="I174" s="193"/>
      <c r="J174" s="194"/>
    </row>
    <row r="175" spans="1:10" s="173" customFormat="1" ht="17.45" customHeight="1">
      <c r="A175" s="236" t="s">
        <v>354</v>
      </c>
      <c r="B175" s="236" t="s">
        <v>355</v>
      </c>
      <c r="C175" s="237">
        <v>1204.3</v>
      </c>
      <c r="G175" s="185"/>
      <c r="H175" s="185"/>
      <c r="I175" s="193"/>
      <c r="J175" s="194"/>
    </row>
    <row r="176" spans="1:10" s="173" customFormat="1" ht="17.45" customHeight="1">
      <c r="A176" s="236" t="s">
        <v>356</v>
      </c>
      <c r="B176" s="236" t="s">
        <v>77</v>
      </c>
      <c r="C176" s="237">
        <v>814.3</v>
      </c>
      <c r="G176" s="185"/>
      <c r="H176" s="185"/>
      <c r="I176" s="193"/>
      <c r="J176" s="194"/>
    </row>
    <row r="177" spans="1:10" s="173" customFormat="1" ht="17.45" customHeight="1">
      <c r="A177" s="236" t="s">
        <v>357</v>
      </c>
      <c r="B177" s="236" t="s">
        <v>358</v>
      </c>
      <c r="C177" s="237">
        <v>25</v>
      </c>
      <c r="G177" s="185"/>
      <c r="H177" s="185"/>
      <c r="I177" s="193"/>
      <c r="J177" s="194"/>
    </row>
    <row r="178" spans="1:10" s="173" customFormat="1" ht="17.45" customHeight="1">
      <c r="A178" s="236" t="s">
        <v>359</v>
      </c>
      <c r="B178" s="236" t="s">
        <v>360</v>
      </c>
      <c r="C178" s="237">
        <v>105</v>
      </c>
      <c r="G178" s="185"/>
      <c r="H178" s="185"/>
      <c r="I178" s="193"/>
      <c r="J178" s="194"/>
    </row>
    <row r="179" spans="1:10" s="173" customFormat="1" ht="17.45" customHeight="1">
      <c r="A179" s="236" t="s">
        <v>361</v>
      </c>
      <c r="B179" s="236" t="s">
        <v>362</v>
      </c>
      <c r="C179" s="237">
        <v>73</v>
      </c>
      <c r="G179" s="185"/>
      <c r="H179" s="185"/>
      <c r="I179" s="193"/>
      <c r="J179" s="194"/>
    </row>
    <row r="180" spans="1:10" s="173" customFormat="1" ht="17.45" customHeight="1">
      <c r="A180" s="236" t="s">
        <v>363</v>
      </c>
      <c r="B180" s="236" t="s">
        <v>364</v>
      </c>
      <c r="C180" s="237">
        <v>54</v>
      </c>
      <c r="G180" s="185"/>
      <c r="H180" s="185"/>
      <c r="I180" s="193"/>
      <c r="J180" s="194"/>
    </row>
    <row r="181" spans="1:10" s="173" customFormat="1" ht="17.45" customHeight="1">
      <c r="A181" s="236" t="s">
        <v>365</v>
      </c>
      <c r="B181" s="236" t="s">
        <v>366</v>
      </c>
      <c r="C181" s="237">
        <v>15</v>
      </c>
      <c r="G181" s="185"/>
      <c r="H181" s="185"/>
      <c r="I181" s="193"/>
      <c r="J181" s="194"/>
    </row>
    <row r="182" spans="1:10" s="173" customFormat="1" ht="17.45" customHeight="1">
      <c r="A182" s="236" t="s">
        <v>367</v>
      </c>
      <c r="B182" s="236" t="s">
        <v>368</v>
      </c>
      <c r="C182" s="237">
        <v>1</v>
      </c>
      <c r="G182" s="185"/>
      <c r="H182" s="185"/>
      <c r="I182" s="193"/>
      <c r="J182" s="194"/>
    </row>
    <row r="183" spans="1:10" s="173" customFormat="1" ht="17.45" customHeight="1">
      <c r="A183" s="236" t="s">
        <v>369</v>
      </c>
      <c r="B183" s="236" t="s">
        <v>370</v>
      </c>
      <c r="C183" s="237">
        <v>117</v>
      </c>
      <c r="G183" s="185"/>
      <c r="H183" s="185"/>
      <c r="I183" s="193"/>
      <c r="J183" s="194"/>
    </row>
    <row r="184" spans="1:10" s="173" customFormat="1" ht="17.45" customHeight="1">
      <c r="A184" s="236" t="s">
        <v>371</v>
      </c>
      <c r="B184" s="236" t="s">
        <v>372</v>
      </c>
      <c r="C184" s="237">
        <v>3433.06</v>
      </c>
      <c r="G184" s="185"/>
      <c r="H184" s="185"/>
      <c r="I184" s="193"/>
      <c r="J184" s="194"/>
    </row>
    <row r="185" spans="1:10" s="173" customFormat="1" ht="17.45" customHeight="1">
      <c r="A185" s="236" t="s">
        <v>373</v>
      </c>
      <c r="B185" s="236" t="s">
        <v>77</v>
      </c>
      <c r="C185" s="237">
        <v>2950.66</v>
      </c>
      <c r="G185" s="185"/>
      <c r="H185" s="185"/>
      <c r="I185" s="193"/>
      <c r="J185" s="194"/>
    </row>
    <row r="186" spans="1:10" s="173" customFormat="1" ht="17.45" customHeight="1">
      <c r="A186" s="236" t="s">
        <v>374</v>
      </c>
      <c r="B186" s="236" t="s">
        <v>375</v>
      </c>
      <c r="C186" s="237">
        <v>480</v>
      </c>
      <c r="G186" s="185"/>
      <c r="H186" s="185"/>
      <c r="I186" s="193"/>
      <c r="J186" s="194"/>
    </row>
    <row r="187" spans="1:10" s="173" customFormat="1" ht="17.45" customHeight="1">
      <c r="A187" s="236" t="s">
        <v>376</v>
      </c>
      <c r="B187" s="236" t="s">
        <v>377</v>
      </c>
      <c r="C187" s="237">
        <v>2.4</v>
      </c>
      <c r="G187" s="185"/>
      <c r="H187" s="185"/>
      <c r="I187" s="193"/>
      <c r="J187" s="194"/>
    </row>
    <row r="188" spans="1:10" s="173" customFormat="1" ht="17.45" customHeight="1">
      <c r="A188" s="236" t="s">
        <v>378</v>
      </c>
      <c r="B188" s="236" t="s">
        <v>379</v>
      </c>
      <c r="C188" s="237">
        <v>9345.16</v>
      </c>
      <c r="G188" s="185"/>
      <c r="H188" s="185"/>
      <c r="I188" s="193"/>
      <c r="J188" s="194"/>
    </row>
    <row r="189" spans="1:10" s="173" customFormat="1" ht="17.45" customHeight="1">
      <c r="A189" s="236" t="s">
        <v>380</v>
      </c>
      <c r="B189" s="236" t="s">
        <v>379</v>
      </c>
      <c r="C189" s="237">
        <v>9345.16</v>
      </c>
      <c r="G189" s="185"/>
      <c r="H189" s="185"/>
      <c r="I189" s="193"/>
      <c r="J189" s="194"/>
    </row>
    <row r="190" spans="1:10" s="173" customFormat="1" ht="17.45" customHeight="1">
      <c r="A190" s="234" t="s">
        <v>381</v>
      </c>
      <c r="B190" s="234" t="s">
        <v>382</v>
      </c>
      <c r="C190" s="235">
        <v>207245.61</v>
      </c>
      <c r="G190" s="185"/>
      <c r="H190" s="185"/>
      <c r="I190" s="193"/>
      <c r="J190" s="194"/>
    </row>
    <row r="191" spans="1:10" s="173" customFormat="1" ht="17.45" customHeight="1">
      <c r="A191" s="236" t="s">
        <v>383</v>
      </c>
      <c r="B191" s="236" t="s">
        <v>384</v>
      </c>
      <c r="C191" s="237">
        <v>3807.97</v>
      </c>
      <c r="G191" s="185"/>
      <c r="H191" s="185"/>
      <c r="I191" s="193"/>
      <c r="J191" s="194"/>
    </row>
    <row r="192" spans="1:10" s="173" customFormat="1" ht="17.45" customHeight="1">
      <c r="A192" s="236" t="s">
        <v>385</v>
      </c>
      <c r="B192" s="236" t="s">
        <v>77</v>
      </c>
      <c r="C192" s="237">
        <v>972.59</v>
      </c>
      <c r="G192" s="185"/>
      <c r="H192" s="185"/>
      <c r="I192" s="193"/>
      <c r="J192" s="194"/>
    </row>
    <row r="193" spans="1:10" s="173" customFormat="1" ht="17.45" customHeight="1">
      <c r="A193" s="236" t="s">
        <v>386</v>
      </c>
      <c r="B193" s="236" t="s">
        <v>387</v>
      </c>
      <c r="C193" s="237">
        <v>2835.38</v>
      </c>
      <c r="G193" s="185"/>
      <c r="H193" s="185"/>
      <c r="I193" s="193"/>
      <c r="J193" s="194"/>
    </row>
    <row r="194" spans="1:10" s="173" customFormat="1" ht="17.45" customHeight="1">
      <c r="A194" s="236" t="s">
        <v>388</v>
      </c>
      <c r="B194" s="236" t="s">
        <v>389</v>
      </c>
      <c r="C194" s="237">
        <v>97499.63</v>
      </c>
      <c r="G194" s="185"/>
      <c r="H194" s="185"/>
      <c r="I194" s="193"/>
      <c r="J194" s="194"/>
    </row>
    <row r="195" spans="1:10" s="173" customFormat="1" ht="17.45" customHeight="1">
      <c r="A195" s="236" t="s">
        <v>390</v>
      </c>
      <c r="B195" s="236" t="s">
        <v>391</v>
      </c>
      <c r="C195" s="237">
        <v>1487.73</v>
      </c>
      <c r="G195" s="185"/>
      <c r="H195" s="185"/>
      <c r="I195" s="193"/>
      <c r="J195" s="194"/>
    </row>
    <row r="196" spans="1:10" s="173" customFormat="1" ht="17.45" customHeight="1">
      <c r="A196" s="236" t="s">
        <v>392</v>
      </c>
      <c r="B196" s="236" t="s">
        <v>393</v>
      </c>
      <c r="C196" s="237">
        <v>2134.79</v>
      </c>
      <c r="G196" s="185"/>
      <c r="H196" s="185"/>
      <c r="I196" s="193"/>
      <c r="J196" s="194"/>
    </row>
    <row r="197" spans="1:10" s="173" customFormat="1" ht="17.45" customHeight="1">
      <c r="A197" s="236" t="s">
        <v>394</v>
      </c>
      <c r="B197" s="236" t="s">
        <v>395</v>
      </c>
      <c r="C197" s="237">
        <v>16273.98</v>
      </c>
      <c r="G197" s="185"/>
      <c r="H197" s="185"/>
      <c r="I197" s="193"/>
      <c r="J197" s="194"/>
    </row>
    <row r="198" spans="1:10" s="173" customFormat="1" ht="17.45" customHeight="1">
      <c r="A198" s="236" t="s">
        <v>396</v>
      </c>
      <c r="B198" s="236" t="s">
        <v>397</v>
      </c>
      <c r="C198" s="237">
        <v>27753.79</v>
      </c>
      <c r="G198" s="185"/>
      <c r="H198" s="185"/>
      <c r="I198" s="193"/>
      <c r="J198" s="194"/>
    </row>
    <row r="199" spans="1:10" s="173" customFormat="1" ht="17.45" customHeight="1">
      <c r="A199" s="236" t="s">
        <v>398</v>
      </c>
      <c r="B199" s="236" t="s">
        <v>399</v>
      </c>
      <c r="C199" s="237">
        <v>48772.63</v>
      </c>
      <c r="G199" s="185"/>
      <c r="H199" s="185"/>
      <c r="I199" s="193"/>
      <c r="J199" s="194"/>
    </row>
    <row r="200" spans="1:10" s="173" customFormat="1" ht="17.45" customHeight="1">
      <c r="A200" s="236" t="s">
        <v>400</v>
      </c>
      <c r="B200" s="236" t="s">
        <v>401</v>
      </c>
      <c r="C200" s="237">
        <v>1076.71</v>
      </c>
      <c r="G200" s="185"/>
      <c r="H200" s="185"/>
      <c r="I200" s="193"/>
      <c r="J200" s="194"/>
    </row>
    <row r="201" spans="1:10" s="173" customFormat="1" ht="17.45" customHeight="1">
      <c r="A201" s="236" t="s">
        <v>402</v>
      </c>
      <c r="B201" s="236" t="s">
        <v>403</v>
      </c>
      <c r="C201" s="237">
        <v>66383.67</v>
      </c>
      <c r="G201" s="185"/>
      <c r="H201" s="185"/>
      <c r="I201" s="193"/>
      <c r="J201" s="194"/>
    </row>
    <row r="202" spans="1:10" s="173" customFormat="1" ht="17.45" customHeight="1">
      <c r="A202" s="236" t="s">
        <v>404</v>
      </c>
      <c r="B202" s="236" t="s">
        <v>405</v>
      </c>
      <c r="C202" s="237">
        <v>15363</v>
      </c>
      <c r="G202" s="185"/>
      <c r="H202" s="185"/>
      <c r="I202" s="193"/>
      <c r="J202" s="194"/>
    </row>
    <row r="203" spans="1:10" s="173" customFormat="1" ht="17.45" customHeight="1">
      <c r="A203" s="236" t="s">
        <v>406</v>
      </c>
      <c r="B203" s="236" t="s">
        <v>407</v>
      </c>
      <c r="C203" s="237">
        <v>8675.89</v>
      </c>
      <c r="G203" s="185"/>
      <c r="H203" s="185"/>
      <c r="I203" s="193"/>
      <c r="J203" s="194"/>
    </row>
    <row r="204" spans="1:10" s="173" customFormat="1" ht="17.45" customHeight="1">
      <c r="A204" s="236" t="s">
        <v>408</v>
      </c>
      <c r="B204" s="236" t="s">
        <v>409</v>
      </c>
      <c r="C204" s="237">
        <v>3593.88</v>
      </c>
      <c r="G204" s="185"/>
      <c r="H204" s="185"/>
      <c r="I204" s="193"/>
      <c r="J204" s="194"/>
    </row>
    <row r="205" spans="1:10" s="173" customFormat="1" ht="17.45" customHeight="1">
      <c r="A205" s="236" t="s">
        <v>410</v>
      </c>
      <c r="B205" s="236" t="s">
        <v>411</v>
      </c>
      <c r="C205" s="237">
        <v>37805.9</v>
      </c>
      <c r="G205" s="185"/>
      <c r="H205" s="185"/>
      <c r="I205" s="193"/>
      <c r="J205" s="194"/>
    </row>
    <row r="206" spans="1:10" s="173" customFormat="1" ht="17.45" customHeight="1">
      <c r="A206" s="236" t="s">
        <v>412</v>
      </c>
      <c r="B206" s="236" t="s">
        <v>413</v>
      </c>
      <c r="C206" s="237">
        <v>945</v>
      </c>
      <c r="G206" s="185"/>
      <c r="H206" s="185"/>
      <c r="I206" s="193"/>
      <c r="J206" s="194"/>
    </row>
    <row r="207" spans="1:10" s="173" customFormat="1" ht="17.45" customHeight="1">
      <c r="A207" s="236" t="s">
        <v>414</v>
      </c>
      <c r="B207" s="236" t="s">
        <v>415</v>
      </c>
      <c r="C207" s="237">
        <v>3370.05</v>
      </c>
      <c r="G207" s="185"/>
      <c r="H207" s="185"/>
      <c r="I207" s="193"/>
      <c r="J207" s="194"/>
    </row>
    <row r="208" spans="1:10" s="173" customFormat="1" ht="17.45" customHeight="1">
      <c r="A208" s="236" t="s">
        <v>416</v>
      </c>
      <c r="B208" s="236" t="s">
        <v>417</v>
      </c>
      <c r="C208" s="237">
        <v>3370.05</v>
      </c>
      <c r="G208" s="185"/>
      <c r="H208" s="185"/>
      <c r="I208" s="193"/>
      <c r="J208" s="194"/>
    </row>
    <row r="209" spans="1:10" s="173" customFormat="1" ht="17.45" customHeight="1">
      <c r="A209" s="236" t="s">
        <v>418</v>
      </c>
      <c r="B209" s="236" t="s">
        <v>419</v>
      </c>
      <c r="C209" s="237">
        <v>851.19</v>
      </c>
      <c r="G209" s="185"/>
      <c r="H209" s="185"/>
      <c r="I209" s="193"/>
      <c r="J209" s="194"/>
    </row>
    <row r="210" spans="1:10" s="173" customFormat="1" ht="17.45" customHeight="1">
      <c r="A210" s="236" t="s">
        <v>420</v>
      </c>
      <c r="B210" s="236" t="s">
        <v>421</v>
      </c>
      <c r="C210" s="237">
        <v>851.19</v>
      </c>
      <c r="G210" s="185"/>
      <c r="H210" s="185"/>
      <c r="I210" s="193"/>
      <c r="J210" s="194"/>
    </row>
    <row r="211" spans="1:10" s="173" customFormat="1" ht="17.45" customHeight="1">
      <c r="A211" s="236" t="s">
        <v>422</v>
      </c>
      <c r="B211" s="236" t="s">
        <v>423</v>
      </c>
      <c r="C211" s="237">
        <v>5420.3</v>
      </c>
      <c r="G211" s="185"/>
      <c r="H211" s="185"/>
      <c r="I211" s="193"/>
      <c r="J211" s="194"/>
    </row>
    <row r="212" spans="1:10" s="173" customFormat="1" ht="17.45" customHeight="1">
      <c r="A212" s="236" t="s">
        <v>424</v>
      </c>
      <c r="B212" s="236" t="s">
        <v>425</v>
      </c>
      <c r="C212" s="237">
        <v>2528.17</v>
      </c>
      <c r="G212" s="185"/>
      <c r="H212" s="185"/>
      <c r="I212" s="193"/>
      <c r="J212" s="194"/>
    </row>
    <row r="213" spans="1:10" s="173" customFormat="1" ht="17.45" customHeight="1">
      <c r="A213" s="236" t="s">
        <v>426</v>
      </c>
      <c r="B213" s="236" t="s">
        <v>427</v>
      </c>
      <c r="C213" s="237">
        <v>2892.13</v>
      </c>
      <c r="G213" s="185"/>
      <c r="H213" s="185"/>
      <c r="I213" s="193"/>
      <c r="J213" s="194"/>
    </row>
    <row r="214" spans="1:10" s="173" customFormat="1" ht="17.45" customHeight="1">
      <c r="A214" s="236" t="s">
        <v>428</v>
      </c>
      <c r="B214" s="236" t="s">
        <v>429</v>
      </c>
      <c r="C214" s="237">
        <v>29912.799999999999</v>
      </c>
      <c r="G214" s="185"/>
      <c r="H214" s="185"/>
      <c r="I214" s="193"/>
      <c r="J214" s="194"/>
    </row>
    <row r="215" spans="1:10" s="173" customFormat="1" ht="17.45" customHeight="1">
      <c r="A215" s="236" t="s">
        <v>430</v>
      </c>
      <c r="B215" s="236" t="s">
        <v>429</v>
      </c>
      <c r="C215" s="237">
        <v>29912.799999999999</v>
      </c>
      <c r="G215" s="185"/>
      <c r="H215" s="185"/>
      <c r="I215" s="193"/>
      <c r="J215" s="194"/>
    </row>
    <row r="216" spans="1:10" s="173" customFormat="1" ht="17.45" customHeight="1">
      <c r="A216" s="234" t="s">
        <v>431</v>
      </c>
      <c r="B216" s="234" t="s">
        <v>432</v>
      </c>
      <c r="C216" s="235">
        <v>19036.02</v>
      </c>
      <c r="G216" s="185"/>
      <c r="H216" s="185"/>
      <c r="I216" s="193"/>
      <c r="J216" s="194"/>
    </row>
    <row r="217" spans="1:10" s="173" customFormat="1" ht="17.45" customHeight="1">
      <c r="A217" s="236" t="s">
        <v>433</v>
      </c>
      <c r="B217" s="236" t="s">
        <v>434</v>
      </c>
      <c r="C217" s="237">
        <v>410.43</v>
      </c>
      <c r="G217" s="185"/>
      <c r="H217" s="185"/>
      <c r="I217" s="193"/>
      <c r="J217" s="194"/>
    </row>
    <row r="218" spans="1:10" s="173" customFormat="1" ht="17.45" customHeight="1">
      <c r="A218" s="236" t="s">
        <v>435</v>
      </c>
      <c r="B218" s="236" t="s">
        <v>77</v>
      </c>
      <c r="C218" s="237">
        <v>410.43</v>
      </c>
      <c r="G218" s="185"/>
      <c r="H218" s="185"/>
      <c r="I218" s="193"/>
      <c r="J218" s="194"/>
    </row>
    <row r="219" spans="1:10" s="173" customFormat="1" ht="17.45" customHeight="1">
      <c r="A219" s="236" t="s">
        <v>436</v>
      </c>
      <c r="B219" s="236" t="s">
        <v>437</v>
      </c>
      <c r="C219" s="237">
        <v>1174.27</v>
      </c>
      <c r="G219" s="185"/>
      <c r="H219" s="185"/>
      <c r="I219" s="193"/>
      <c r="J219" s="194"/>
    </row>
    <row r="220" spans="1:10" s="173" customFormat="1" ht="17.45" customHeight="1">
      <c r="A220" s="236" t="s">
        <v>438</v>
      </c>
      <c r="B220" s="236" t="s">
        <v>439</v>
      </c>
      <c r="C220" s="237">
        <v>1174.27</v>
      </c>
      <c r="G220" s="185"/>
      <c r="H220" s="185"/>
      <c r="I220" s="193"/>
      <c r="J220" s="194"/>
    </row>
    <row r="221" spans="1:10" s="173" customFormat="1" ht="17.45" customHeight="1">
      <c r="A221" s="236" t="s">
        <v>440</v>
      </c>
      <c r="B221" s="236" t="s">
        <v>441</v>
      </c>
      <c r="C221" s="237">
        <v>4384</v>
      </c>
      <c r="G221" s="185"/>
      <c r="H221" s="185"/>
      <c r="I221" s="193"/>
      <c r="J221" s="194"/>
    </row>
    <row r="222" spans="1:10" s="173" customFormat="1" ht="17.45" customHeight="1">
      <c r="A222" s="236" t="s">
        <v>442</v>
      </c>
      <c r="B222" s="236" t="s">
        <v>443</v>
      </c>
      <c r="C222" s="237">
        <v>4214</v>
      </c>
      <c r="G222" s="185"/>
      <c r="H222" s="185"/>
      <c r="I222" s="193"/>
      <c r="J222" s="194"/>
    </row>
    <row r="223" spans="1:10" s="173" customFormat="1" ht="17.45" customHeight="1">
      <c r="A223" s="236" t="s">
        <v>444</v>
      </c>
      <c r="B223" s="236" t="s">
        <v>445</v>
      </c>
      <c r="C223" s="237">
        <v>170</v>
      </c>
      <c r="G223" s="185"/>
      <c r="H223" s="185"/>
      <c r="I223" s="193"/>
      <c r="J223" s="194"/>
    </row>
    <row r="224" spans="1:10" s="173" customFormat="1" ht="17.45" customHeight="1">
      <c r="A224" s="236" t="s">
        <v>446</v>
      </c>
      <c r="B224" s="236" t="s">
        <v>447</v>
      </c>
      <c r="C224" s="237">
        <v>373.5</v>
      </c>
      <c r="G224" s="185"/>
      <c r="H224" s="185"/>
      <c r="I224" s="193"/>
      <c r="J224" s="194"/>
    </row>
    <row r="225" spans="1:10" s="173" customFormat="1" ht="17.45" customHeight="1">
      <c r="A225" s="236" t="s">
        <v>448</v>
      </c>
      <c r="B225" s="236" t="s">
        <v>439</v>
      </c>
      <c r="C225" s="237">
        <v>373.5</v>
      </c>
      <c r="G225" s="185"/>
      <c r="H225" s="185"/>
      <c r="I225" s="193"/>
      <c r="J225" s="194"/>
    </row>
    <row r="226" spans="1:10" s="173" customFormat="1" ht="17.45" customHeight="1">
      <c r="A226" s="236" t="s">
        <v>449</v>
      </c>
      <c r="B226" s="236" t="s">
        <v>450</v>
      </c>
      <c r="C226" s="237">
        <v>11480.54</v>
      </c>
      <c r="G226" s="185"/>
      <c r="H226" s="185"/>
      <c r="I226" s="193"/>
      <c r="J226" s="194"/>
    </row>
    <row r="227" spans="1:10" s="173" customFormat="1" ht="17.45" customHeight="1">
      <c r="A227" s="236" t="s">
        <v>451</v>
      </c>
      <c r="B227" s="236" t="s">
        <v>452</v>
      </c>
      <c r="C227" s="237">
        <v>110.09</v>
      </c>
      <c r="G227" s="185"/>
      <c r="H227" s="185"/>
      <c r="I227" s="193"/>
      <c r="J227" s="194"/>
    </row>
    <row r="228" spans="1:10" s="173" customFormat="1" ht="17.45" customHeight="1">
      <c r="A228" s="236" t="s">
        <v>453</v>
      </c>
      <c r="B228" s="236" t="s">
        <v>454</v>
      </c>
      <c r="C228" s="237">
        <v>11370.45</v>
      </c>
      <c r="G228" s="185"/>
      <c r="H228" s="185"/>
      <c r="I228" s="193"/>
      <c r="J228" s="194"/>
    </row>
    <row r="229" spans="1:10" s="173" customFormat="1" ht="17.45" customHeight="1">
      <c r="A229" s="236" t="s">
        <v>455</v>
      </c>
      <c r="B229" s="236" t="s">
        <v>456</v>
      </c>
      <c r="C229" s="237">
        <v>694.07</v>
      </c>
      <c r="G229" s="185"/>
      <c r="H229" s="185"/>
      <c r="I229" s="193"/>
      <c r="J229" s="194"/>
    </row>
    <row r="230" spans="1:10" s="173" customFormat="1" ht="17.45" customHeight="1">
      <c r="A230" s="236" t="s">
        <v>457</v>
      </c>
      <c r="B230" s="236" t="s">
        <v>439</v>
      </c>
      <c r="C230" s="237">
        <v>469.95</v>
      </c>
      <c r="G230" s="185"/>
      <c r="H230" s="185"/>
      <c r="I230" s="193"/>
      <c r="J230" s="194"/>
    </row>
    <row r="231" spans="1:10" s="173" customFormat="1" ht="17.45" customHeight="1">
      <c r="A231" s="236" t="s">
        <v>458</v>
      </c>
      <c r="B231" s="236" t="s">
        <v>459</v>
      </c>
      <c r="C231" s="237">
        <v>112</v>
      </c>
      <c r="G231" s="185"/>
      <c r="H231" s="185"/>
      <c r="I231" s="193"/>
      <c r="J231" s="194"/>
    </row>
    <row r="232" spans="1:10" s="173" customFormat="1" ht="17.45" customHeight="1">
      <c r="A232" s="236" t="s">
        <v>460</v>
      </c>
      <c r="B232" s="236" t="s">
        <v>461</v>
      </c>
      <c r="C232" s="237">
        <v>112.12</v>
      </c>
      <c r="G232" s="185"/>
      <c r="H232" s="185"/>
      <c r="I232" s="193"/>
      <c r="J232" s="194"/>
    </row>
    <row r="233" spans="1:10" s="173" customFormat="1" ht="17.45" customHeight="1">
      <c r="A233" s="236" t="s">
        <v>462</v>
      </c>
      <c r="B233" s="236" t="s">
        <v>463</v>
      </c>
      <c r="C233" s="237">
        <v>519.21</v>
      </c>
      <c r="G233" s="185"/>
      <c r="H233" s="185"/>
      <c r="I233" s="193"/>
      <c r="J233" s="194"/>
    </row>
    <row r="234" spans="1:10" s="173" customFormat="1" ht="17.45" customHeight="1">
      <c r="A234" s="236" t="s">
        <v>464</v>
      </c>
      <c r="B234" s="236" t="s">
        <v>465</v>
      </c>
      <c r="C234" s="237">
        <v>460</v>
      </c>
      <c r="G234" s="185"/>
      <c r="H234" s="185"/>
      <c r="I234" s="193"/>
      <c r="J234" s="194"/>
    </row>
    <row r="235" spans="1:10" s="173" customFormat="1" ht="17.45" customHeight="1">
      <c r="A235" s="236" t="s">
        <v>466</v>
      </c>
      <c r="B235" s="236" t="s">
        <v>467</v>
      </c>
      <c r="C235" s="237">
        <v>59.21</v>
      </c>
      <c r="G235" s="185"/>
      <c r="H235" s="185"/>
      <c r="I235" s="193"/>
      <c r="J235" s="194"/>
    </row>
    <row r="236" spans="1:10" s="173" customFormat="1" ht="17.45" customHeight="1">
      <c r="A236" s="234" t="s">
        <v>468</v>
      </c>
      <c r="B236" s="234" t="s">
        <v>469</v>
      </c>
      <c r="C236" s="235">
        <v>49485.4</v>
      </c>
      <c r="G236" s="185"/>
      <c r="H236" s="185"/>
      <c r="I236" s="193"/>
      <c r="J236" s="194"/>
    </row>
    <row r="237" spans="1:10" s="173" customFormat="1" ht="17.45" customHeight="1">
      <c r="A237" s="236" t="s">
        <v>470</v>
      </c>
      <c r="B237" s="236" t="s">
        <v>471</v>
      </c>
      <c r="C237" s="237">
        <v>8351.7199999999993</v>
      </c>
      <c r="G237" s="185"/>
      <c r="H237" s="185"/>
      <c r="I237" s="193"/>
      <c r="J237" s="194"/>
    </row>
    <row r="238" spans="1:10" s="173" customFormat="1" ht="17.45" customHeight="1">
      <c r="A238" s="236" t="s">
        <v>472</v>
      </c>
      <c r="B238" s="236" t="s">
        <v>77</v>
      </c>
      <c r="C238" s="237">
        <v>859.28</v>
      </c>
      <c r="G238" s="185"/>
      <c r="H238" s="185"/>
      <c r="I238" s="193"/>
      <c r="J238" s="194"/>
    </row>
    <row r="239" spans="1:10" s="173" customFormat="1" ht="17.45" customHeight="1">
      <c r="A239" s="236" t="s">
        <v>473</v>
      </c>
      <c r="B239" s="236" t="s">
        <v>80</v>
      </c>
      <c r="C239" s="237">
        <v>85.87</v>
      </c>
      <c r="G239" s="185"/>
      <c r="H239" s="185"/>
      <c r="I239" s="193"/>
      <c r="J239" s="194"/>
    </row>
    <row r="240" spans="1:10" s="173" customFormat="1" ht="17.45" customHeight="1">
      <c r="A240" s="236" t="s">
        <v>474</v>
      </c>
      <c r="B240" s="236" t="s">
        <v>475</v>
      </c>
      <c r="C240" s="237">
        <v>1437.69</v>
      </c>
      <c r="G240" s="185"/>
      <c r="H240" s="185"/>
      <c r="I240" s="193"/>
      <c r="J240" s="194"/>
    </row>
    <row r="241" spans="1:10" s="173" customFormat="1" ht="17.45" customHeight="1">
      <c r="A241" s="236" t="s">
        <v>476</v>
      </c>
      <c r="B241" s="236" t="s">
        <v>477</v>
      </c>
      <c r="C241" s="237">
        <v>37.67</v>
      </c>
      <c r="G241" s="185"/>
      <c r="H241" s="185"/>
      <c r="I241" s="193"/>
      <c r="J241" s="194"/>
    </row>
    <row r="242" spans="1:10" s="173" customFormat="1" ht="17.45" customHeight="1">
      <c r="A242" s="236" t="s">
        <v>478</v>
      </c>
      <c r="B242" s="236" t="s">
        <v>479</v>
      </c>
      <c r="C242" s="237">
        <v>1603.8</v>
      </c>
      <c r="G242" s="185"/>
      <c r="H242" s="185"/>
      <c r="I242" s="193"/>
      <c r="J242" s="194"/>
    </row>
    <row r="243" spans="1:10" s="173" customFormat="1" ht="17.45" customHeight="1">
      <c r="A243" s="236" t="s">
        <v>480</v>
      </c>
      <c r="B243" s="236" t="s">
        <v>481</v>
      </c>
      <c r="C243" s="237">
        <v>994.66</v>
      </c>
      <c r="G243" s="185"/>
      <c r="H243" s="185"/>
      <c r="I243" s="193"/>
      <c r="J243" s="194"/>
    </row>
    <row r="244" spans="1:10" s="173" customFormat="1" ht="17.45" customHeight="1">
      <c r="A244" s="236" t="s">
        <v>482</v>
      </c>
      <c r="B244" s="236" t="s">
        <v>483</v>
      </c>
      <c r="C244" s="237">
        <v>203.25</v>
      </c>
      <c r="G244" s="185"/>
      <c r="H244" s="185"/>
      <c r="I244" s="193"/>
      <c r="J244" s="194"/>
    </row>
    <row r="245" spans="1:10" s="173" customFormat="1" ht="17.45" customHeight="1">
      <c r="A245" s="236" t="s">
        <v>484</v>
      </c>
      <c r="B245" s="236" t="s">
        <v>485</v>
      </c>
      <c r="C245" s="237">
        <v>3129.5</v>
      </c>
      <c r="G245" s="185"/>
      <c r="H245" s="185"/>
      <c r="I245" s="193"/>
      <c r="J245" s="194"/>
    </row>
    <row r="246" spans="1:10" s="173" customFormat="1" ht="17.45" customHeight="1">
      <c r="A246" s="236" t="s">
        <v>486</v>
      </c>
      <c r="B246" s="236" t="s">
        <v>487</v>
      </c>
      <c r="C246" s="237">
        <v>4658.38</v>
      </c>
      <c r="G246" s="185"/>
      <c r="H246" s="185"/>
      <c r="I246" s="193"/>
      <c r="J246" s="194"/>
    </row>
    <row r="247" spans="1:10" s="173" customFormat="1" ht="17.45" customHeight="1">
      <c r="A247" s="236" t="s">
        <v>488</v>
      </c>
      <c r="B247" s="236" t="s">
        <v>77</v>
      </c>
      <c r="C247" s="237">
        <v>161.54</v>
      </c>
      <c r="G247" s="185"/>
      <c r="H247" s="185"/>
      <c r="I247" s="193"/>
      <c r="J247" s="194"/>
    </row>
    <row r="248" spans="1:10" s="173" customFormat="1" ht="17.45" customHeight="1">
      <c r="A248" s="236" t="s">
        <v>489</v>
      </c>
      <c r="B248" s="236" t="s">
        <v>490</v>
      </c>
      <c r="C248" s="237">
        <v>200</v>
      </c>
      <c r="G248" s="185"/>
      <c r="H248" s="185"/>
      <c r="I248" s="193"/>
      <c r="J248" s="194"/>
    </row>
    <row r="249" spans="1:10" s="173" customFormat="1" ht="17.45" customHeight="1">
      <c r="A249" s="236" t="s">
        <v>491</v>
      </c>
      <c r="B249" s="236" t="s">
        <v>492</v>
      </c>
      <c r="C249" s="237">
        <v>4121.4799999999996</v>
      </c>
      <c r="G249" s="185"/>
      <c r="H249" s="185"/>
      <c r="I249" s="193"/>
      <c r="J249" s="194"/>
    </row>
    <row r="250" spans="1:10" s="173" customFormat="1" ht="17.45" customHeight="1">
      <c r="A250" s="236" t="s">
        <v>493</v>
      </c>
      <c r="B250" s="236" t="s">
        <v>494</v>
      </c>
      <c r="C250" s="237">
        <v>175.36</v>
      </c>
      <c r="G250" s="185"/>
      <c r="H250" s="185"/>
      <c r="I250" s="193"/>
      <c r="J250" s="194"/>
    </row>
    <row r="251" spans="1:10" s="173" customFormat="1" ht="17.45" customHeight="1">
      <c r="A251" s="236" t="s">
        <v>495</v>
      </c>
      <c r="B251" s="236" t="s">
        <v>496</v>
      </c>
      <c r="C251" s="237">
        <v>33755.79</v>
      </c>
      <c r="G251" s="185"/>
      <c r="H251" s="185"/>
      <c r="I251" s="193"/>
      <c r="J251" s="194"/>
    </row>
    <row r="252" spans="1:10" s="173" customFormat="1" ht="17.45" customHeight="1">
      <c r="A252" s="236" t="s">
        <v>497</v>
      </c>
      <c r="B252" s="236" t="s">
        <v>77</v>
      </c>
      <c r="C252" s="237">
        <v>313.27999999999997</v>
      </c>
      <c r="G252" s="185"/>
      <c r="H252" s="185"/>
      <c r="I252" s="193"/>
      <c r="J252" s="194"/>
    </row>
    <row r="253" spans="1:10" s="173" customFormat="1" ht="17.45" customHeight="1">
      <c r="A253" s="236" t="s">
        <v>498</v>
      </c>
      <c r="B253" s="236" t="s">
        <v>499</v>
      </c>
      <c r="C253" s="237">
        <v>39.75</v>
      </c>
      <c r="G253" s="185"/>
      <c r="H253" s="185"/>
      <c r="I253" s="193"/>
      <c r="J253" s="194"/>
    </row>
    <row r="254" spans="1:10" s="173" customFormat="1" ht="17.45" customHeight="1">
      <c r="A254" s="236" t="s">
        <v>500</v>
      </c>
      <c r="B254" s="236" t="s">
        <v>501</v>
      </c>
      <c r="C254" s="237">
        <v>33366.57</v>
      </c>
      <c r="G254" s="185"/>
      <c r="H254" s="185"/>
      <c r="I254" s="193"/>
      <c r="J254" s="194"/>
    </row>
    <row r="255" spans="1:10" s="173" customFormat="1" ht="17.45" customHeight="1">
      <c r="A255" s="236" t="s">
        <v>502</v>
      </c>
      <c r="B255" s="236" t="s">
        <v>503</v>
      </c>
      <c r="C255" s="237">
        <v>36.19</v>
      </c>
      <c r="G255" s="185"/>
      <c r="H255" s="185"/>
      <c r="I255" s="193"/>
      <c r="J255" s="194"/>
    </row>
    <row r="256" spans="1:10" s="173" customFormat="1" ht="17.45" customHeight="1">
      <c r="A256" s="236" t="s">
        <v>504</v>
      </c>
      <c r="B256" s="236" t="s">
        <v>505</v>
      </c>
      <c r="C256" s="237">
        <v>17</v>
      </c>
      <c r="G256" s="185"/>
      <c r="H256" s="185"/>
      <c r="I256" s="193"/>
      <c r="J256" s="194"/>
    </row>
    <row r="257" spans="1:10" s="173" customFormat="1" ht="17.45" customHeight="1">
      <c r="A257" s="236" t="s">
        <v>506</v>
      </c>
      <c r="B257" s="236" t="s">
        <v>507</v>
      </c>
      <c r="C257" s="237">
        <v>17</v>
      </c>
      <c r="G257" s="185"/>
      <c r="H257" s="185"/>
      <c r="I257" s="193"/>
      <c r="J257" s="194"/>
    </row>
    <row r="258" spans="1:10" s="173" customFormat="1" ht="17.45" customHeight="1">
      <c r="A258" s="236" t="s">
        <v>508</v>
      </c>
      <c r="B258" s="236" t="s">
        <v>509</v>
      </c>
      <c r="C258" s="237">
        <v>2702.51</v>
      </c>
      <c r="G258" s="185"/>
      <c r="H258" s="185"/>
      <c r="I258" s="193"/>
      <c r="J258" s="194"/>
    </row>
    <row r="259" spans="1:10" s="173" customFormat="1" ht="17.45" customHeight="1">
      <c r="A259" s="236" t="s">
        <v>510</v>
      </c>
      <c r="B259" s="236" t="s">
        <v>509</v>
      </c>
      <c r="C259" s="237">
        <v>2702.51</v>
      </c>
      <c r="G259" s="185"/>
      <c r="H259" s="185"/>
      <c r="I259" s="193"/>
      <c r="J259" s="194"/>
    </row>
    <row r="260" spans="1:10" s="173" customFormat="1" ht="17.45" customHeight="1">
      <c r="A260" s="234" t="s">
        <v>511</v>
      </c>
      <c r="B260" s="234" t="s">
        <v>512</v>
      </c>
      <c r="C260" s="235">
        <v>87035.88</v>
      </c>
      <c r="G260" s="185"/>
      <c r="H260" s="185"/>
      <c r="I260" s="193"/>
      <c r="J260" s="194"/>
    </row>
    <row r="261" spans="1:10" s="173" customFormat="1" ht="17.45" customHeight="1">
      <c r="A261" s="236" t="s">
        <v>513</v>
      </c>
      <c r="B261" s="236" t="s">
        <v>514</v>
      </c>
      <c r="C261" s="237">
        <v>8001</v>
      </c>
      <c r="G261" s="185"/>
      <c r="H261" s="185"/>
      <c r="I261" s="193"/>
      <c r="J261" s="194"/>
    </row>
    <row r="262" spans="1:10" s="173" customFormat="1" ht="17.45" customHeight="1">
      <c r="A262" s="236" t="s">
        <v>515</v>
      </c>
      <c r="B262" s="236" t="s">
        <v>77</v>
      </c>
      <c r="C262" s="237">
        <v>1292.18</v>
      </c>
      <c r="G262" s="185"/>
      <c r="H262" s="185"/>
      <c r="I262" s="193"/>
      <c r="J262" s="194"/>
    </row>
    <row r="263" spans="1:10" s="173" customFormat="1" ht="17.45" customHeight="1">
      <c r="A263" s="236" t="s">
        <v>516</v>
      </c>
      <c r="B263" s="236" t="s">
        <v>80</v>
      </c>
      <c r="C263" s="237">
        <v>167.38</v>
      </c>
      <c r="G263" s="185"/>
      <c r="H263" s="185"/>
      <c r="I263" s="193"/>
      <c r="J263" s="194"/>
    </row>
    <row r="264" spans="1:10" s="173" customFormat="1" ht="17.45" customHeight="1">
      <c r="A264" s="236" t="s">
        <v>517</v>
      </c>
      <c r="B264" s="236" t="s">
        <v>518</v>
      </c>
      <c r="C264" s="237">
        <v>714.29</v>
      </c>
      <c r="G264" s="185"/>
      <c r="H264" s="185"/>
      <c r="I264" s="193"/>
      <c r="J264" s="194"/>
    </row>
    <row r="265" spans="1:10" s="173" customFormat="1" ht="17.45" customHeight="1">
      <c r="A265" s="236" t="s">
        <v>519</v>
      </c>
      <c r="B265" s="236" t="s">
        <v>520</v>
      </c>
      <c r="C265" s="237">
        <v>447.78</v>
      </c>
      <c r="G265" s="185"/>
      <c r="H265" s="185"/>
      <c r="I265" s="193"/>
      <c r="J265" s="194"/>
    </row>
    <row r="266" spans="1:10" s="173" customFormat="1" ht="17.45" customHeight="1">
      <c r="A266" s="236" t="s">
        <v>521</v>
      </c>
      <c r="B266" s="236" t="s">
        <v>522</v>
      </c>
      <c r="C266" s="237">
        <v>568.03</v>
      </c>
      <c r="G266" s="185"/>
      <c r="H266" s="185"/>
      <c r="I266" s="193"/>
      <c r="J266" s="194"/>
    </row>
    <row r="267" spans="1:10" s="173" customFormat="1" ht="17.45" customHeight="1">
      <c r="A267" s="236" t="s">
        <v>523</v>
      </c>
      <c r="B267" s="236" t="s">
        <v>524</v>
      </c>
      <c r="C267" s="237">
        <v>126</v>
      </c>
      <c r="G267" s="185"/>
      <c r="H267" s="185"/>
      <c r="I267" s="193"/>
      <c r="J267" s="194"/>
    </row>
    <row r="268" spans="1:10" s="173" customFormat="1" ht="17.45" customHeight="1">
      <c r="A268" s="236" t="s">
        <v>525</v>
      </c>
      <c r="B268" s="236" t="s">
        <v>526</v>
      </c>
      <c r="C268" s="237">
        <v>2716.71</v>
      </c>
      <c r="G268" s="185"/>
      <c r="H268" s="185"/>
      <c r="I268" s="193"/>
      <c r="J268" s="194"/>
    </row>
    <row r="269" spans="1:10" s="173" customFormat="1" ht="17.45" customHeight="1">
      <c r="A269" s="236" t="s">
        <v>527</v>
      </c>
      <c r="B269" s="236" t="s">
        <v>528</v>
      </c>
      <c r="C269" s="237">
        <v>25.08</v>
      </c>
      <c r="G269" s="185"/>
      <c r="H269" s="185"/>
      <c r="I269" s="193"/>
      <c r="J269" s="194"/>
    </row>
    <row r="270" spans="1:10" s="173" customFormat="1" ht="17.45" customHeight="1">
      <c r="A270" s="236" t="s">
        <v>529</v>
      </c>
      <c r="B270" s="236" t="s">
        <v>530</v>
      </c>
      <c r="C270" s="237">
        <v>399.96</v>
      </c>
      <c r="G270" s="185"/>
      <c r="H270" s="185"/>
      <c r="I270" s="193"/>
      <c r="J270" s="194"/>
    </row>
    <row r="271" spans="1:10" s="173" customFormat="1" ht="17.45" customHeight="1">
      <c r="A271" s="236" t="s">
        <v>531</v>
      </c>
      <c r="B271" s="236" t="s">
        <v>532</v>
      </c>
      <c r="C271" s="237">
        <v>63.66</v>
      </c>
      <c r="G271" s="185"/>
      <c r="H271" s="185"/>
      <c r="I271" s="193"/>
      <c r="J271" s="194"/>
    </row>
    <row r="272" spans="1:10" s="173" customFormat="1" ht="17.45" customHeight="1">
      <c r="A272" s="236" t="s">
        <v>533</v>
      </c>
      <c r="B272" s="236" t="s">
        <v>534</v>
      </c>
      <c r="C272" s="237">
        <v>1479.93</v>
      </c>
      <c r="G272" s="185"/>
      <c r="H272" s="185"/>
      <c r="I272" s="193"/>
      <c r="J272" s="194"/>
    </row>
    <row r="273" spans="1:10" s="173" customFormat="1" ht="17.45" customHeight="1">
      <c r="A273" s="236" t="s">
        <v>535</v>
      </c>
      <c r="B273" s="236" t="s">
        <v>536</v>
      </c>
      <c r="C273" s="237">
        <v>1394.94</v>
      </c>
      <c r="G273" s="185"/>
      <c r="H273" s="185"/>
      <c r="I273" s="193"/>
      <c r="J273" s="194"/>
    </row>
    <row r="274" spans="1:10" s="173" customFormat="1" ht="17.45" customHeight="1">
      <c r="A274" s="236" t="s">
        <v>537</v>
      </c>
      <c r="B274" s="236" t="s">
        <v>77</v>
      </c>
      <c r="C274" s="237">
        <v>740.1</v>
      </c>
      <c r="G274" s="185"/>
      <c r="H274" s="185"/>
      <c r="I274" s="193"/>
      <c r="J274" s="194"/>
    </row>
    <row r="275" spans="1:10" s="173" customFormat="1" ht="17.45" customHeight="1">
      <c r="A275" s="236" t="s">
        <v>538</v>
      </c>
      <c r="B275" s="236" t="s">
        <v>539</v>
      </c>
      <c r="C275" s="237">
        <v>110</v>
      </c>
      <c r="G275" s="185"/>
      <c r="H275" s="185"/>
      <c r="I275" s="193"/>
      <c r="J275" s="194"/>
    </row>
    <row r="276" spans="1:10" s="173" customFormat="1" ht="17.45" customHeight="1">
      <c r="A276" s="236" t="s">
        <v>540</v>
      </c>
      <c r="B276" s="236" t="s">
        <v>541</v>
      </c>
      <c r="C276" s="237">
        <v>32.909999999999997</v>
      </c>
      <c r="G276" s="185"/>
      <c r="H276" s="185"/>
      <c r="I276" s="193"/>
      <c r="J276" s="194"/>
    </row>
    <row r="277" spans="1:10" s="173" customFormat="1" ht="17.45" customHeight="1">
      <c r="A277" s="236" t="s">
        <v>542</v>
      </c>
      <c r="B277" s="236" t="s">
        <v>543</v>
      </c>
      <c r="C277" s="237">
        <v>3</v>
      </c>
      <c r="G277" s="185"/>
      <c r="H277" s="185"/>
      <c r="I277" s="193"/>
      <c r="J277" s="194"/>
    </row>
    <row r="278" spans="1:10" s="173" customFormat="1" ht="17.45" customHeight="1">
      <c r="A278" s="236" t="s">
        <v>544</v>
      </c>
      <c r="B278" s="236" t="s">
        <v>545</v>
      </c>
      <c r="C278" s="237">
        <v>30</v>
      </c>
      <c r="G278" s="185"/>
      <c r="H278" s="185"/>
      <c r="I278" s="193"/>
      <c r="J278" s="194"/>
    </row>
    <row r="279" spans="1:10" s="173" customFormat="1" ht="17.45" customHeight="1">
      <c r="A279" s="236" t="s">
        <v>546</v>
      </c>
      <c r="B279" s="236" t="s">
        <v>547</v>
      </c>
      <c r="C279" s="237">
        <v>161.82</v>
      </c>
      <c r="G279" s="185"/>
      <c r="H279" s="185"/>
      <c r="I279" s="193"/>
      <c r="J279" s="194"/>
    </row>
    <row r="280" spans="1:10" s="173" customFormat="1" ht="17.45" customHeight="1">
      <c r="A280" s="236" t="s">
        <v>548</v>
      </c>
      <c r="B280" s="236" t="s">
        <v>549</v>
      </c>
      <c r="C280" s="237">
        <v>317.11</v>
      </c>
      <c r="G280" s="185"/>
      <c r="H280" s="185"/>
      <c r="I280" s="193"/>
      <c r="J280" s="194"/>
    </row>
    <row r="281" spans="1:10" s="173" customFormat="1" ht="17.45" customHeight="1">
      <c r="A281" s="236" t="s">
        <v>550</v>
      </c>
      <c r="B281" s="236" t="s">
        <v>551</v>
      </c>
      <c r="C281" s="237">
        <v>29525.54</v>
      </c>
      <c r="G281" s="185"/>
      <c r="H281" s="185"/>
      <c r="I281" s="193"/>
      <c r="J281" s="194"/>
    </row>
    <row r="282" spans="1:10" s="173" customFormat="1" ht="17.45" customHeight="1">
      <c r="A282" s="236" t="s">
        <v>552</v>
      </c>
      <c r="B282" s="236" t="s">
        <v>553</v>
      </c>
      <c r="C282" s="237">
        <v>12.11</v>
      </c>
      <c r="G282" s="185"/>
      <c r="H282" s="185"/>
      <c r="I282" s="193"/>
      <c r="J282" s="194"/>
    </row>
    <row r="283" spans="1:10" s="173" customFormat="1" ht="17.45" customHeight="1">
      <c r="A283" s="236" t="s">
        <v>554</v>
      </c>
      <c r="B283" s="236" t="s">
        <v>555</v>
      </c>
      <c r="C283" s="237">
        <v>21082.34</v>
      </c>
      <c r="G283" s="185"/>
      <c r="H283" s="185"/>
      <c r="I283" s="193"/>
      <c r="J283" s="194"/>
    </row>
    <row r="284" spans="1:10" s="173" customFormat="1" ht="17.45" customHeight="1">
      <c r="A284" s="236" t="s">
        <v>556</v>
      </c>
      <c r="B284" s="236" t="s">
        <v>557</v>
      </c>
      <c r="C284" s="237">
        <v>8431.09</v>
      </c>
      <c r="G284" s="185"/>
      <c r="H284" s="185"/>
      <c r="I284" s="193"/>
      <c r="J284" s="194"/>
    </row>
    <row r="285" spans="1:10" s="173" customFormat="1" ht="17.45" customHeight="1">
      <c r="A285" s="236" t="s">
        <v>558</v>
      </c>
      <c r="B285" s="236" t="s">
        <v>559</v>
      </c>
      <c r="C285" s="237">
        <v>1000</v>
      </c>
      <c r="G285" s="185"/>
      <c r="H285" s="185"/>
      <c r="I285" s="193"/>
      <c r="J285" s="194"/>
    </row>
    <row r="286" spans="1:10" s="173" customFormat="1" ht="17.45" customHeight="1">
      <c r="A286" s="236" t="s">
        <v>560</v>
      </c>
      <c r="B286" s="236" t="s">
        <v>561</v>
      </c>
      <c r="C286" s="237">
        <v>1000</v>
      </c>
      <c r="G286" s="185"/>
      <c r="H286" s="185"/>
      <c r="I286" s="193"/>
      <c r="J286" s="194"/>
    </row>
    <row r="287" spans="1:10" s="173" customFormat="1" ht="17.45" customHeight="1">
      <c r="A287" s="236" t="s">
        <v>562</v>
      </c>
      <c r="B287" s="236" t="s">
        <v>563</v>
      </c>
      <c r="C287" s="237">
        <v>5540.09</v>
      </c>
      <c r="G287" s="185"/>
      <c r="H287" s="185"/>
      <c r="I287" s="193"/>
      <c r="J287" s="194"/>
    </row>
    <row r="288" spans="1:10" s="173" customFormat="1" ht="17.45" customHeight="1">
      <c r="A288" s="236" t="s">
        <v>564</v>
      </c>
      <c r="B288" s="236" t="s">
        <v>565</v>
      </c>
      <c r="C288" s="237">
        <v>260</v>
      </c>
      <c r="G288" s="185"/>
      <c r="H288" s="185"/>
      <c r="I288" s="193"/>
      <c r="J288" s="194"/>
    </row>
    <row r="289" spans="1:10" s="173" customFormat="1" ht="17.45" customHeight="1">
      <c r="A289" s="236" t="s">
        <v>566</v>
      </c>
      <c r="B289" s="236" t="s">
        <v>567</v>
      </c>
      <c r="C289" s="237">
        <v>312.08999999999997</v>
      </c>
      <c r="G289" s="185"/>
      <c r="H289" s="185"/>
      <c r="I289" s="193"/>
      <c r="J289" s="194"/>
    </row>
    <row r="290" spans="1:10" s="173" customFormat="1" ht="17.45" customHeight="1">
      <c r="A290" s="236" t="s">
        <v>568</v>
      </c>
      <c r="B290" s="236" t="s">
        <v>569</v>
      </c>
      <c r="C290" s="237">
        <v>4968</v>
      </c>
      <c r="G290" s="185"/>
      <c r="H290" s="185"/>
      <c r="I290" s="193"/>
      <c r="J290" s="194"/>
    </row>
    <row r="291" spans="1:10" s="173" customFormat="1" ht="17.45" customHeight="1">
      <c r="A291" s="236" t="s">
        <v>570</v>
      </c>
      <c r="B291" s="236" t="s">
        <v>571</v>
      </c>
      <c r="C291" s="237">
        <v>4939.6099999999997</v>
      </c>
      <c r="G291" s="185"/>
      <c r="H291" s="185"/>
      <c r="I291" s="193"/>
      <c r="J291" s="194"/>
    </row>
    <row r="292" spans="1:10" s="173" customFormat="1" ht="17.45" customHeight="1">
      <c r="A292" s="236" t="s">
        <v>572</v>
      </c>
      <c r="B292" s="236" t="s">
        <v>573</v>
      </c>
      <c r="C292" s="237">
        <v>2425</v>
      </c>
      <c r="G292" s="185"/>
      <c r="H292" s="185"/>
      <c r="I292" s="193"/>
      <c r="J292" s="194"/>
    </row>
    <row r="293" spans="1:10" s="173" customFormat="1" ht="17.45" customHeight="1">
      <c r="A293" s="236" t="s">
        <v>574</v>
      </c>
      <c r="B293" s="236" t="s">
        <v>575</v>
      </c>
      <c r="C293" s="237">
        <v>1703.46</v>
      </c>
      <c r="G293" s="185"/>
      <c r="H293" s="185"/>
      <c r="I293" s="193"/>
      <c r="J293" s="194"/>
    </row>
    <row r="294" spans="1:10" s="173" customFormat="1" ht="17.45" customHeight="1">
      <c r="A294" s="236" t="s">
        <v>576</v>
      </c>
      <c r="B294" s="236" t="s">
        <v>577</v>
      </c>
      <c r="C294" s="237">
        <v>360.95</v>
      </c>
      <c r="G294" s="185"/>
      <c r="H294" s="185"/>
      <c r="I294" s="193"/>
      <c r="J294" s="194"/>
    </row>
    <row r="295" spans="1:10" s="173" customFormat="1" ht="17.45" customHeight="1">
      <c r="A295" s="236" t="s">
        <v>578</v>
      </c>
      <c r="B295" s="236" t="s">
        <v>579</v>
      </c>
      <c r="C295" s="237">
        <v>450.2</v>
      </c>
      <c r="G295" s="185"/>
      <c r="H295" s="185"/>
      <c r="I295" s="193"/>
      <c r="J295" s="194"/>
    </row>
    <row r="296" spans="1:10" s="173" customFormat="1" ht="17.45" customHeight="1">
      <c r="A296" s="236" t="s">
        <v>580</v>
      </c>
      <c r="B296" s="236" t="s">
        <v>581</v>
      </c>
      <c r="C296" s="237">
        <v>4262.58</v>
      </c>
      <c r="G296" s="185"/>
      <c r="H296" s="185"/>
      <c r="I296" s="193"/>
      <c r="J296" s="194"/>
    </row>
    <row r="297" spans="1:10" s="173" customFormat="1" ht="17.45" customHeight="1">
      <c r="A297" s="236" t="s">
        <v>582</v>
      </c>
      <c r="B297" s="236" t="s">
        <v>583</v>
      </c>
      <c r="C297" s="237">
        <v>178</v>
      </c>
      <c r="G297" s="185"/>
      <c r="H297" s="185"/>
      <c r="I297" s="193"/>
      <c r="J297" s="194"/>
    </row>
    <row r="298" spans="1:10" s="173" customFormat="1" ht="17.45" customHeight="1">
      <c r="A298" s="236" t="s">
        <v>584</v>
      </c>
      <c r="B298" s="236" t="s">
        <v>585</v>
      </c>
      <c r="C298" s="237">
        <v>182.78</v>
      </c>
      <c r="G298" s="185"/>
      <c r="H298" s="185"/>
      <c r="I298" s="193"/>
      <c r="J298" s="194"/>
    </row>
    <row r="299" spans="1:10" s="173" customFormat="1" ht="17.45" customHeight="1">
      <c r="A299" s="236" t="s">
        <v>586</v>
      </c>
      <c r="B299" s="236" t="s">
        <v>587</v>
      </c>
      <c r="C299" s="237">
        <v>1838.74</v>
      </c>
      <c r="G299" s="185"/>
      <c r="H299" s="185"/>
      <c r="I299" s="193"/>
      <c r="J299" s="194"/>
    </row>
    <row r="300" spans="1:10" s="173" customFormat="1" ht="17.45" customHeight="1">
      <c r="A300" s="236" t="s">
        <v>588</v>
      </c>
      <c r="B300" s="236" t="s">
        <v>589</v>
      </c>
      <c r="C300" s="237">
        <v>2057.48</v>
      </c>
      <c r="G300" s="185"/>
      <c r="H300" s="185"/>
      <c r="I300" s="193"/>
      <c r="J300" s="194"/>
    </row>
    <row r="301" spans="1:10" s="173" customFormat="1" ht="17.45" customHeight="1">
      <c r="A301" s="236" t="s">
        <v>590</v>
      </c>
      <c r="B301" s="236" t="s">
        <v>591</v>
      </c>
      <c r="C301" s="237">
        <v>5.58</v>
      </c>
      <c r="G301" s="185"/>
      <c r="H301" s="185"/>
      <c r="I301" s="193"/>
      <c r="J301" s="194"/>
    </row>
    <row r="302" spans="1:10" s="173" customFormat="1" ht="17.45" customHeight="1">
      <c r="A302" s="236" t="s">
        <v>592</v>
      </c>
      <c r="B302" s="236" t="s">
        <v>593</v>
      </c>
      <c r="C302" s="237">
        <v>3452.09</v>
      </c>
      <c r="G302" s="185"/>
      <c r="H302" s="185"/>
      <c r="I302" s="193"/>
      <c r="J302" s="194"/>
    </row>
    <row r="303" spans="1:10" s="173" customFormat="1" ht="17.45" customHeight="1">
      <c r="A303" s="236" t="s">
        <v>594</v>
      </c>
      <c r="B303" s="236" t="s">
        <v>77</v>
      </c>
      <c r="C303" s="237">
        <v>235.42</v>
      </c>
      <c r="G303" s="185"/>
      <c r="H303" s="185"/>
      <c r="I303" s="193"/>
      <c r="J303" s="194"/>
    </row>
    <row r="304" spans="1:10" s="173" customFormat="1" ht="17.45" customHeight="1">
      <c r="A304" s="236" t="s">
        <v>595</v>
      </c>
      <c r="B304" s="236" t="s">
        <v>596</v>
      </c>
      <c r="C304" s="237">
        <v>733.98</v>
      </c>
      <c r="G304" s="185"/>
      <c r="H304" s="185"/>
      <c r="I304" s="193"/>
      <c r="J304" s="194"/>
    </row>
    <row r="305" spans="1:10" s="173" customFormat="1" ht="17.45" customHeight="1">
      <c r="A305" s="236" t="s">
        <v>597</v>
      </c>
      <c r="B305" s="236" t="s">
        <v>598</v>
      </c>
      <c r="C305" s="237">
        <v>1101.68</v>
      </c>
      <c r="G305" s="185"/>
      <c r="H305" s="185"/>
      <c r="I305" s="193"/>
      <c r="J305" s="194"/>
    </row>
    <row r="306" spans="1:10" s="173" customFormat="1" ht="17.45" customHeight="1">
      <c r="A306" s="236" t="s">
        <v>599</v>
      </c>
      <c r="B306" s="236" t="s">
        <v>600</v>
      </c>
      <c r="C306" s="237">
        <v>42.2</v>
      </c>
      <c r="G306" s="185"/>
      <c r="H306" s="185"/>
      <c r="I306" s="193"/>
      <c r="J306" s="194"/>
    </row>
    <row r="307" spans="1:10" s="173" customFormat="1" ht="17.45" customHeight="1">
      <c r="A307" s="236" t="s">
        <v>601</v>
      </c>
      <c r="B307" s="236" t="s">
        <v>602</v>
      </c>
      <c r="C307" s="237">
        <v>736</v>
      </c>
      <c r="G307" s="185"/>
      <c r="H307" s="185"/>
      <c r="I307" s="193"/>
      <c r="J307" s="194"/>
    </row>
    <row r="308" spans="1:10" s="173" customFormat="1" ht="17.45" customHeight="1">
      <c r="A308" s="236" t="s">
        <v>603</v>
      </c>
      <c r="B308" s="236" t="s">
        <v>604</v>
      </c>
      <c r="C308" s="237">
        <v>602.80999999999995</v>
      </c>
      <c r="G308" s="185"/>
      <c r="H308" s="185"/>
      <c r="I308" s="193"/>
      <c r="J308" s="194"/>
    </row>
    <row r="309" spans="1:10" s="173" customFormat="1" ht="17.45" customHeight="1">
      <c r="A309" s="236" t="s">
        <v>605</v>
      </c>
      <c r="B309" s="236" t="s">
        <v>606</v>
      </c>
      <c r="C309" s="237">
        <v>83</v>
      </c>
      <c r="G309" s="185"/>
      <c r="H309" s="185"/>
      <c r="I309" s="193"/>
      <c r="J309" s="194"/>
    </row>
    <row r="310" spans="1:10" s="173" customFormat="1" ht="17.45" customHeight="1">
      <c r="A310" s="236" t="s">
        <v>607</v>
      </c>
      <c r="B310" s="236" t="s">
        <v>608</v>
      </c>
      <c r="C310" s="237">
        <v>50</v>
      </c>
      <c r="G310" s="185"/>
      <c r="H310" s="185"/>
      <c r="I310" s="193"/>
      <c r="J310" s="194"/>
    </row>
    <row r="311" spans="1:10" s="173" customFormat="1" ht="17.45" customHeight="1">
      <c r="A311" s="236" t="s">
        <v>609</v>
      </c>
      <c r="B311" s="236" t="s">
        <v>610</v>
      </c>
      <c r="C311" s="237">
        <v>33</v>
      </c>
      <c r="G311" s="185"/>
      <c r="H311" s="185"/>
      <c r="I311" s="193"/>
      <c r="J311" s="194"/>
    </row>
    <row r="312" spans="1:10" s="173" customFormat="1" ht="17.45" customHeight="1">
      <c r="A312" s="236" t="s">
        <v>611</v>
      </c>
      <c r="B312" s="236" t="s">
        <v>612</v>
      </c>
      <c r="C312" s="237">
        <v>79.959999999999994</v>
      </c>
      <c r="G312" s="185"/>
      <c r="H312" s="185"/>
      <c r="I312" s="193"/>
      <c r="J312" s="194"/>
    </row>
    <row r="313" spans="1:10" s="173" customFormat="1" ht="17.45" customHeight="1">
      <c r="A313" s="236" t="s">
        <v>613</v>
      </c>
      <c r="B313" s="236" t="s">
        <v>77</v>
      </c>
      <c r="C313" s="237">
        <v>65.099999999999994</v>
      </c>
      <c r="G313" s="185"/>
      <c r="H313" s="185"/>
      <c r="I313" s="193"/>
      <c r="J313" s="194"/>
    </row>
    <row r="314" spans="1:10" s="173" customFormat="1" ht="17.45" customHeight="1">
      <c r="A314" s="236" t="s">
        <v>614</v>
      </c>
      <c r="B314" s="236" t="s">
        <v>615</v>
      </c>
      <c r="C314" s="237">
        <v>14.86</v>
      </c>
      <c r="G314" s="185"/>
      <c r="H314" s="185"/>
      <c r="I314" s="193"/>
      <c r="J314" s="194"/>
    </row>
    <row r="315" spans="1:10" s="173" customFormat="1" ht="17.45" customHeight="1">
      <c r="A315" s="236" t="s">
        <v>616</v>
      </c>
      <c r="B315" s="236" t="s">
        <v>617</v>
      </c>
      <c r="C315" s="237">
        <v>4371</v>
      </c>
      <c r="G315" s="185"/>
      <c r="H315" s="185"/>
      <c r="I315" s="193"/>
      <c r="J315" s="194"/>
    </row>
    <row r="316" spans="1:10" s="173" customFormat="1" ht="17.45" customHeight="1">
      <c r="A316" s="236" t="s">
        <v>618</v>
      </c>
      <c r="B316" s="236" t="s">
        <v>619</v>
      </c>
      <c r="C316" s="237">
        <v>2333</v>
      </c>
      <c r="G316" s="185"/>
      <c r="H316" s="185"/>
      <c r="I316" s="193"/>
      <c r="J316" s="194"/>
    </row>
    <row r="317" spans="1:10" s="173" customFormat="1" ht="17.45" customHeight="1">
      <c r="A317" s="236" t="s">
        <v>620</v>
      </c>
      <c r="B317" s="236" t="s">
        <v>621</v>
      </c>
      <c r="C317" s="237">
        <v>2038</v>
      </c>
      <c r="G317" s="185"/>
      <c r="H317" s="185"/>
      <c r="I317" s="193"/>
      <c r="J317" s="194"/>
    </row>
    <row r="318" spans="1:10" s="173" customFormat="1" ht="17.45" customHeight="1">
      <c r="A318" s="236" t="s">
        <v>622</v>
      </c>
      <c r="B318" s="236" t="s">
        <v>623</v>
      </c>
      <c r="C318" s="237">
        <v>2084.27</v>
      </c>
      <c r="G318" s="185"/>
      <c r="H318" s="185"/>
      <c r="I318" s="193"/>
      <c r="J318" s="194"/>
    </row>
    <row r="319" spans="1:10" s="173" customFormat="1" ht="17.45" customHeight="1">
      <c r="A319" s="236" t="s">
        <v>624</v>
      </c>
      <c r="B319" s="236" t="s">
        <v>625</v>
      </c>
      <c r="C319" s="237">
        <v>1717</v>
      </c>
      <c r="G319" s="185"/>
      <c r="H319" s="185"/>
      <c r="I319" s="193"/>
      <c r="J319" s="194"/>
    </row>
    <row r="320" spans="1:10" s="173" customFormat="1" ht="17.45" customHeight="1">
      <c r="A320" s="236" t="s">
        <v>626</v>
      </c>
      <c r="B320" s="236" t="s">
        <v>627</v>
      </c>
      <c r="C320" s="237">
        <v>367.27</v>
      </c>
      <c r="G320" s="185"/>
      <c r="H320" s="185"/>
      <c r="I320" s="193"/>
      <c r="J320" s="194"/>
    </row>
    <row r="321" spans="1:10" s="173" customFormat="1" ht="17.45" customHeight="1">
      <c r="A321" s="236" t="s">
        <v>628</v>
      </c>
      <c r="B321" s="236" t="s">
        <v>629</v>
      </c>
      <c r="C321" s="237">
        <v>469</v>
      </c>
      <c r="G321" s="185"/>
      <c r="H321" s="185"/>
      <c r="I321" s="193"/>
      <c r="J321" s="194"/>
    </row>
    <row r="322" spans="1:10" s="173" customFormat="1" ht="17.45" customHeight="1">
      <c r="A322" s="236" t="s">
        <v>630</v>
      </c>
      <c r="B322" s="236" t="s">
        <v>631</v>
      </c>
      <c r="C322" s="237">
        <v>469</v>
      </c>
      <c r="G322" s="185"/>
      <c r="H322" s="185"/>
      <c r="I322" s="193"/>
      <c r="J322" s="194"/>
    </row>
    <row r="323" spans="1:10" s="173" customFormat="1" ht="17.45" customHeight="1">
      <c r="A323" s="236" t="s">
        <v>632</v>
      </c>
      <c r="B323" s="236" t="s">
        <v>633</v>
      </c>
      <c r="C323" s="237">
        <v>4179</v>
      </c>
      <c r="G323" s="185"/>
      <c r="H323" s="185"/>
      <c r="I323" s="193"/>
      <c r="J323" s="194"/>
    </row>
    <row r="324" spans="1:10" s="173" customFormat="1" ht="17.45" customHeight="1">
      <c r="A324" s="236" t="s">
        <v>634</v>
      </c>
      <c r="B324" s="236" t="s">
        <v>635</v>
      </c>
      <c r="C324" s="237">
        <v>244</v>
      </c>
      <c r="G324" s="185"/>
      <c r="H324" s="185"/>
      <c r="I324" s="193"/>
      <c r="J324" s="194"/>
    </row>
    <row r="325" spans="1:10" s="173" customFormat="1" ht="17.45" customHeight="1">
      <c r="A325" s="236" t="s">
        <v>636</v>
      </c>
      <c r="B325" s="236" t="s">
        <v>637</v>
      </c>
      <c r="C325" s="237">
        <v>3935</v>
      </c>
      <c r="G325" s="185"/>
      <c r="H325" s="185"/>
      <c r="I325" s="193"/>
      <c r="J325" s="194"/>
    </row>
    <row r="326" spans="1:10" s="173" customFormat="1" ht="17.45" customHeight="1">
      <c r="A326" s="236" t="s">
        <v>638</v>
      </c>
      <c r="B326" s="236" t="s">
        <v>639</v>
      </c>
      <c r="C326" s="237">
        <v>17653.8</v>
      </c>
      <c r="G326" s="185"/>
      <c r="H326" s="185"/>
      <c r="I326" s="193"/>
      <c r="J326" s="194"/>
    </row>
    <row r="327" spans="1:10" s="173" customFormat="1" ht="17.45" customHeight="1">
      <c r="A327" s="236" t="s">
        <v>640</v>
      </c>
      <c r="B327" s="236" t="s">
        <v>639</v>
      </c>
      <c r="C327" s="237">
        <v>17653.8</v>
      </c>
      <c r="G327" s="185"/>
      <c r="H327" s="185"/>
      <c r="I327" s="193"/>
      <c r="J327" s="194"/>
    </row>
    <row r="328" spans="1:10" s="173" customFormat="1" ht="17.45" customHeight="1">
      <c r="A328" s="234" t="s">
        <v>641</v>
      </c>
      <c r="B328" s="234" t="s">
        <v>642</v>
      </c>
      <c r="C328" s="235">
        <v>100769.01</v>
      </c>
      <c r="G328" s="185"/>
      <c r="H328" s="185"/>
      <c r="I328" s="193"/>
      <c r="J328" s="194"/>
    </row>
    <row r="329" spans="1:10" s="173" customFormat="1" ht="17.45" customHeight="1">
      <c r="A329" s="236" t="s">
        <v>643</v>
      </c>
      <c r="B329" s="236" t="s">
        <v>644</v>
      </c>
      <c r="C329" s="237">
        <v>1865.15</v>
      </c>
      <c r="G329" s="185"/>
      <c r="H329" s="185"/>
      <c r="I329" s="193"/>
      <c r="J329" s="194"/>
    </row>
    <row r="330" spans="1:10" s="173" customFormat="1" ht="17.45" customHeight="1">
      <c r="A330" s="236" t="s">
        <v>645</v>
      </c>
      <c r="B330" s="236" t="s">
        <v>77</v>
      </c>
      <c r="C330" s="237">
        <v>1529.14</v>
      </c>
      <c r="G330" s="185"/>
      <c r="H330" s="185"/>
      <c r="I330" s="193"/>
      <c r="J330" s="194"/>
    </row>
    <row r="331" spans="1:10" s="173" customFormat="1" ht="17.45" customHeight="1">
      <c r="A331" s="236" t="s">
        <v>646</v>
      </c>
      <c r="B331" s="236" t="s">
        <v>647</v>
      </c>
      <c r="C331" s="237">
        <v>336.01</v>
      </c>
      <c r="G331" s="185"/>
      <c r="H331" s="185"/>
      <c r="I331" s="193"/>
      <c r="J331" s="194"/>
    </row>
    <row r="332" spans="1:10" s="173" customFormat="1" ht="17.45" customHeight="1">
      <c r="A332" s="236" t="s">
        <v>648</v>
      </c>
      <c r="B332" s="236" t="s">
        <v>649</v>
      </c>
      <c r="C332" s="237">
        <v>3814</v>
      </c>
      <c r="G332" s="185"/>
      <c r="H332" s="185"/>
      <c r="I332" s="193"/>
      <c r="J332" s="194"/>
    </row>
    <row r="333" spans="1:10" s="173" customFormat="1" ht="17.45" customHeight="1">
      <c r="A333" s="236" t="s">
        <v>650</v>
      </c>
      <c r="B333" s="236" t="s">
        <v>651</v>
      </c>
      <c r="C333" s="237">
        <v>1744</v>
      </c>
      <c r="G333" s="185"/>
      <c r="H333" s="185"/>
      <c r="I333" s="193"/>
      <c r="J333" s="194"/>
    </row>
    <row r="334" spans="1:10" s="173" customFormat="1" ht="17.45" customHeight="1">
      <c r="A334" s="236" t="s">
        <v>652</v>
      </c>
      <c r="B334" s="236" t="s">
        <v>653</v>
      </c>
      <c r="C334" s="237">
        <v>130</v>
      </c>
      <c r="G334" s="185"/>
      <c r="H334" s="185"/>
      <c r="I334" s="193"/>
      <c r="J334" s="194"/>
    </row>
    <row r="335" spans="1:10" s="173" customFormat="1" ht="17.45" customHeight="1">
      <c r="A335" s="236" t="s">
        <v>654</v>
      </c>
      <c r="B335" s="236" t="s">
        <v>655</v>
      </c>
      <c r="C335" s="237">
        <v>1260</v>
      </c>
      <c r="G335" s="185"/>
      <c r="H335" s="185"/>
      <c r="I335" s="193"/>
      <c r="J335" s="194"/>
    </row>
    <row r="336" spans="1:10" s="173" customFormat="1" ht="17.45" customHeight="1">
      <c r="A336" s="236" t="s">
        <v>656</v>
      </c>
      <c r="B336" s="236" t="s">
        <v>657</v>
      </c>
      <c r="C336" s="237">
        <v>180</v>
      </c>
      <c r="G336" s="185"/>
      <c r="H336" s="185"/>
      <c r="I336" s="193"/>
      <c r="J336" s="194"/>
    </row>
    <row r="337" spans="1:10" s="173" customFormat="1" ht="17.45" customHeight="1">
      <c r="A337" s="236" t="s">
        <v>658</v>
      </c>
      <c r="B337" s="236" t="s">
        <v>659</v>
      </c>
      <c r="C337" s="237">
        <v>500</v>
      </c>
      <c r="G337" s="185"/>
      <c r="H337" s="185"/>
      <c r="I337" s="193"/>
      <c r="J337" s="194"/>
    </row>
    <row r="338" spans="1:10" s="173" customFormat="1" ht="17.45" customHeight="1">
      <c r="A338" s="236" t="s">
        <v>660</v>
      </c>
      <c r="B338" s="236" t="s">
        <v>661</v>
      </c>
      <c r="C338" s="237">
        <v>874</v>
      </c>
      <c r="G338" s="185"/>
      <c r="H338" s="185"/>
      <c r="I338" s="193"/>
      <c r="J338" s="194"/>
    </row>
    <row r="339" spans="1:10" s="173" customFormat="1" ht="17.45" customHeight="1">
      <c r="A339" s="236" t="s">
        <v>662</v>
      </c>
      <c r="B339" s="236" t="s">
        <v>663</v>
      </c>
      <c r="C339" s="237">
        <v>874</v>
      </c>
      <c r="G339" s="185"/>
      <c r="H339" s="185"/>
      <c r="I339" s="193"/>
      <c r="J339" s="194"/>
    </row>
    <row r="340" spans="1:10" s="173" customFormat="1" ht="17.45" customHeight="1">
      <c r="A340" s="236" t="s">
        <v>664</v>
      </c>
      <c r="B340" s="236" t="s">
        <v>665</v>
      </c>
      <c r="C340" s="237">
        <v>11061.59</v>
      </c>
      <c r="G340" s="185"/>
      <c r="H340" s="185"/>
      <c r="I340" s="193"/>
      <c r="J340" s="194"/>
    </row>
    <row r="341" spans="1:10" s="173" customFormat="1" ht="17.45" customHeight="1">
      <c r="A341" s="236" t="s">
        <v>666</v>
      </c>
      <c r="B341" s="236" t="s">
        <v>667</v>
      </c>
      <c r="C341" s="237">
        <v>1981.99</v>
      </c>
      <c r="G341" s="185"/>
      <c r="H341" s="185"/>
      <c r="I341" s="193"/>
      <c r="J341" s="194"/>
    </row>
    <row r="342" spans="1:10" s="173" customFormat="1" ht="17.45" customHeight="1">
      <c r="A342" s="236" t="s">
        <v>668</v>
      </c>
      <c r="B342" s="236" t="s">
        <v>669</v>
      </c>
      <c r="C342" s="237">
        <v>601.11</v>
      </c>
      <c r="G342" s="185"/>
      <c r="H342" s="185"/>
      <c r="I342" s="193"/>
      <c r="J342" s="194"/>
    </row>
    <row r="343" spans="1:10" s="173" customFormat="1" ht="17.45" customHeight="1">
      <c r="A343" s="236" t="s">
        <v>670</v>
      </c>
      <c r="B343" s="236" t="s">
        <v>671</v>
      </c>
      <c r="C343" s="237">
        <v>188.55</v>
      </c>
      <c r="G343" s="185"/>
      <c r="H343" s="185"/>
      <c r="I343" s="193"/>
      <c r="J343" s="194"/>
    </row>
    <row r="344" spans="1:10" s="173" customFormat="1" ht="17.45" customHeight="1">
      <c r="A344" s="236" t="s">
        <v>672</v>
      </c>
      <c r="B344" s="236" t="s">
        <v>673</v>
      </c>
      <c r="C344" s="237">
        <v>6332.94</v>
      </c>
      <c r="G344" s="185"/>
      <c r="H344" s="185"/>
      <c r="I344" s="193"/>
      <c r="J344" s="194"/>
    </row>
    <row r="345" spans="1:10" s="173" customFormat="1" ht="17.45" customHeight="1">
      <c r="A345" s="236" t="s">
        <v>674</v>
      </c>
      <c r="B345" s="236" t="s">
        <v>675</v>
      </c>
      <c r="C345" s="237">
        <v>1957</v>
      </c>
      <c r="G345" s="185"/>
      <c r="H345" s="185"/>
      <c r="I345" s="193"/>
      <c r="J345" s="194"/>
    </row>
    <row r="346" spans="1:10" s="173" customFormat="1" ht="17.45" customHeight="1">
      <c r="A346" s="236" t="s">
        <v>676</v>
      </c>
      <c r="B346" s="236" t="s">
        <v>677</v>
      </c>
      <c r="C346" s="237">
        <v>2368.09</v>
      </c>
      <c r="G346" s="185"/>
      <c r="H346" s="185"/>
      <c r="I346" s="193"/>
      <c r="J346" s="194"/>
    </row>
    <row r="347" spans="1:10" s="173" customFormat="1" ht="17.45" customHeight="1">
      <c r="A347" s="236" t="s">
        <v>678</v>
      </c>
      <c r="B347" s="236" t="s">
        <v>679</v>
      </c>
      <c r="C347" s="237">
        <v>2368.09</v>
      </c>
      <c r="G347" s="185"/>
      <c r="H347" s="185"/>
      <c r="I347" s="193"/>
      <c r="J347" s="194"/>
    </row>
    <row r="348" spans="1:10" s="173" customFormat="1" ht="17.45" customHeight="1">
      <c r="A348" s="236" t="s">
        <v>680</v>
      </c>
      <c r="B348" s="236" t="s">
        <v>681</v>
      </c>
      <c r="C348" s="237">
        <v>4687.18</v>
      </c>
      <c r="G348" s="185"/>
      <c r="H348" s="185"/>
      <c r="I348" s="193"/>
      <c r="J348" s="194"/>
    </row>
    <row r="349" spans="1:10" s="173" customFormat="1" ht="17.45" customHeight="1">
      <c r="A349" s="236" t="s">
        <v>682</v>
      </c>
      <c r="B349" s="236" t="s">
        <v>77</v>
      </c>
      <c r="C349" s="237">
        <v>1248.75</v>
      </c>
      <c r="G349" s="185"/>
      <c r="H349" s="185"/>
      <c r="I349" s="193"/>
      <c r="J349" s="194"/>
    </row>
    <row r="350" spans="1:10" s="173" customFormat="1" ht="17.45" customHeight="1">
      <c r="A350" s="236" t="s">
        <v>683</v>
      </c>
      <c r="B350" s="236" t="s">
        <v>684</v>
      </c>
      <c r="C350" s="237">
        <v>32</v>
      </c>
      <c r="G350" s="185"/>
      <c r="H350" s="185"/>
      <c r="I350" s="193"/>
      <c r="J350" s="194"/>
    </row>
    <row r="351" spans="1:10" s="173" customFormat="1" ht="17.45" customHeight="1">
      <c r="A351" s="236" t="s">
        <v>685</v>
      </c>
      <c r="B351" s="236" t="s">
        <v>686</v>
      </c>
      <c r="C351" s="237">
        <v>1285.8800000000001</v>
      </c>
      <c r="G351" s="185"/>
      <c r="H351" s="185"/>
      <c r="I351" s="193"/>
      <c r="J351" s="194"/>
    </row>
    <row r="352" spans="1:10" s="173" customFormat="1" ht="17.45" customHeight="1">
      <c r="A352" s="236" t="s">
        <v>687</v>
      </c>
      <c r="B352" s="236" t="s">
        <v>96</v>
      </c>
      <c r="C352" s="237">
        <v>997.75</v>
      </c>
      <c r="G352" s="185"/>
      <c r="H352" s="185"/>
      <c r="I352" s="193"/>
      <c r="J352" s="194"/>
    </row>
    <row r="353" spans="1:10" s="173" customFormat="1" ht="17.45" customHeight="1">
      <c r="A353" s="236" t="s">
        <v>688</v>
      </c>
      <c r="B353" s="236" t="s">
        <v>689</v>
      </c>
      <c r="C353" s="237">
        <v>1122.8</v>
      </c>
      <c r="G353" s="185"/>
      <c r="H353" s="185"/>
      <c r="I353" s="193"/>
      <c r="J353" s="194"/>
    </row>
    <row r="354" spans="1:10" s="173" customFormat="1" ht="17.45" customHeight="1">
      <c r="A354" s="236" t="s">
        <v>690</v>
      </c>
      <c r="B354" s="236" t="s">
        <v>691</v>
      </c>
      <c r="C354" s="237">
        <v>19585.5</v>
      </c>
      <c r="G354" s="185"/>
      <c r="H354" s="185"/>
      <c r="I354" s="193"/>
      <c r="J354" s="194"/>
    </row>
    <row r="355" spans="1:10" s="173" customFormat="1" ht="17.45" customHeight="1">
      <c r="A355" s="236" t="s">
        <v>692</v>
      </c>
      <c r="B355" s="236" t="s">
        <v>693</v>
      </c>
      <c r="C355" s="237">
        <v>12245.25</v>
      </c>
      <c r="G355" s="185"/>
      <c r="H355" s="185"/>
      <c r="I355" s="193"/>
      <c r="J355" s="194"/>
    </row>
    <row r="356" spans="1:10" s="173" customFormat="1" ht="17.45" customHeight="1">
      <c r="A356" s="236" t="s">
        <v>694</v>
      </c>
      <c r="B356" s="236" t="s">
        <v>695</v>
      </c>
      <c r="C356" s="237">
        <v>6697.85</v>
      </c>
      <c r="G356" s="185"/>
      <c r="H356" s="185"/>
      <c r="I356" s="193"/>
      <c r="J356" s="194"/>
    </row>
    <row r="357" spans="1:10" s="173" customFormat="1" ht="17.45" customHeight="1">
      <c r="A357" s="236" t="s">
        <v>696</v>
      </c>
      <c r="B357" s="236" t="s">
        <v>697</v>
      </c>
      <c r="C357" s="237">
        <v>642.4</v>
      </c>
      <c r="G357" s="185"/>
      <c r="H357" s="185"/>
      <c r="I357" s="193"/>
      <c r="J357" s="194"/>
    </row>
    <row r="358" spans="1:10" s="173" customFormat="1" ht="17.45" customHeight="1">
      <c r="A358" s="236" t="s">
        <v>698</v>
      </c>
      <c r="B358" s="236" t="s">
        <v>699</v>
      </c>
      <c r="C358" s="237">
        <v>24320</v>
      </c>
      <c r="G358" s="185"/>
      <c r="H358" s="185"/>
      <c r="I358" s="193"/>
      <c r="J358" s="194"/>
    </row>
    <row r="359" spans="1:10" s="173" customFormat="1" ht="17.45" customHeight="1">
      <c r="A359" s="236" t="s">
        <v>700</v>
      </c>
      <c r="B359" s="236" t="s">
        <v>701</v>
      </c>
      <c r="C359" s="237">
        <v>6554</v>
      </c>
      <c r="G359" s="185"/>
      <c r="H359" s="185"/>
      <c r="I359" s="193"/>
      <c r="J359" s="194"/>
    </row>
    <row r="360" spans="1:10" s="173" customFormat="1" ht="17.45" customHeight="1">
      <c r="A360" s="236" t="s">
        <v>702</v>
      </c>
      <c r="B360" s="236" t="s">
        <v>703</v>
      </c>
      <c r="C360" s="237">
        <v>13633</v>
      </c>
      <c r="G360" s="185"/>
      <c r="H360" s="185"/>
      <c r="I360" s="193"/>
      <c r="J360" s="194"/>
    </row>
    <row r="361" spans="1:10" s="173" customFormat="1" ht="17.45" customHeight="1">
      <c r="A361" s="236" t="s">
        <v>704</v>
      </c>
      <c r="B361" s="236" t="s">
        <v>705</v>
      </c>
      <c r="C361" s="237">
        <v>4133</v>
      </c>
      <c r="G361" s="185"/>
      <c r="H361" s="185"/>
      <c r="I361" s="193"/>
      <c r="J361" s="194"/>
    </row>
    <row r="362" spans="1:10" s="173" customFormat="1" ht="17.45" customHeight="1">
      <c r="A362" s="236" t="s">
        <v>706</v>
      </c>
      <c r="B362" s="236" t="s">
        <v>707</v>
      </c>
      <c r="C362" s="237">
        <v>32193.5</v>
      </c>
      <c r="G362" s="185"/>
      <c r="H362" s="185"/>
      <c r="I362" s="193"/>
      <c r="J362" s="194"/>
    </row>
    <row r="363" spans="1:10" s="173" customFormat="1" ht="17.45" customHeight="1">
      <c r="A363" s="236" t="s">
        <v>708</v>
      </c>
      <c r="B363" s="236" t="s">
        <v>707</v>
      </c>
      <c r="C363" s="237">
        <v>32193.5</v>
      </c>
      <c r="G363" s="185"/>
      <c r="H363" s="185"/>
      <c r="I363" s="193"/>
      <c r="J363" s="194"/>
    </row>
    <row r="364" spans="1:10" s="173" customFormat="1" ht="17.45" customHeight="1">
      <c r="A364" s="234" t="s">
        <v>709</v>
      </c>
      <c r="B364" s="234" t="s">
        <v>710</v>
      </c>
      <c r="C364" s="235">
        <v>33849.01</v>
      </c>
      <c r="G364" s="185"/>
      <c r="H364" s="185"/>
      <c r="I364" s="193"/>
      <c r="J364" s="194"/>
    </row>
    <row r="365" spans="1:10" s="173" customFormat="1" ht="17.45" customHeight="1">
      <c r="A365" s="236" t="s">
        <v>711</v>
      </c>
      <c r="B365" s="236" t="s">
        <v>712</v>
      </c>
      <c r="C365" s="237">
        <v>2628.18</v>
      </c>
      <c r="G365" s="185"/>
      <c r="H365" s="185"/>
      <c r="I365" s="193"/>
      <c r="J365" s="194"/>
    </row>
    <row r="366" spans="1:10" s="173" customFormat="1" ht="17.45" customHeight="1">
      <c r="A366" s="236" t="s">
        <v>713</v>
      </c>
      <c r="B366" s="236" t="s">
        <v>77</v>
      </c>
      <c r="C366" s="237">
        <v>2252.35</v>
      </c>
      <c r="G366" s="185"/>
      <c r="H366" s="185"/>
      <c r="I366" s="193"/>
      <c r="J366" s="194"/>
    </row>
    <row r="367" spans="1:10" s="173" customFormat="1" ht="17.45" customHeight="1">
      <c r="A367" s="236" t="s">
        <v>714</v>
      </c>
      <c r="B367" s="236" t="s">
        <v>80</v>
      </c>
      <c r="C367" s="237">
        <v>230.83</v>
      </c>
      <c r="G367" s="185"/>
      <c r="H367" s="185"/>
      <c r="I367" s="193"/>
      <c r="J367" s="194"/>
    </row>
    <row r="368" spans="1:10" s="173" customFormat="1" ht="17.45" customHeight="1">
      <c r="A368" s="236" t="s">
        <v>715</v>
      </c>
      <c r="B368" s="236" t="s">
        <v>716</v>
      </c>
      <c r="C368" s="237">
        <v>105</v>
      </c>
      <c r="G368" s="185"/>
      <c r="H368" s="185"/>
      <c r="I368" s="193"/>
      <c r="J368" s="194"/>
    </row>
    <row r="369" spans="1:10" s="173" customFormat="1" ht="17.45" customHeight="1">
      <c r="A369" s="236" t="s">
        <v>717</v>
      </c>
      <c r="B369" s="236" t="s">
        <v>718</v>
      </c>
      <c r="C369" s="237">
        <v>23</v>
      </c>
      <c r="G369" s="185"/>
      <c r="H369" s="185"/>
      <c r="I369" s="193"/>
      <c r="J369" s="194"/>
    </row>
    <row r="370" spans="1:10" s="173" customFormat="1" ht="17.45" customHeight="1">
      <c r="A370" s="236" t="s">
        <v>719</v>
      </c>
      <c r="B370" s="236" t="s">
        <v>720</v>
      </c>
      <c r="C370" s="237">
        <v>17</v>
      </c>
      <c r="G370" s="185"/>
      <c r="H370" s="185"/>
      <c r="I370" s="193"/>
      <c r="J370" s="194"/>
    </row>
    <row r="371" spans="1:10" s="173" customFormat="1" ht="17.45" customHeight="1">
      <c r="A371" s="236" t="s">
        <v>721</v>
      </c>
      <c r="B371" s="236" t="s">
        <v>722</v>
      </c>
      <c r="C371" s="237">
        <v>1225.83</v>
      </c>
      <c r="G371" s="185"/>
      <c r="H371" s="185"/>
      <c r="I371" s="193"/>
      <c r="J371" s="194"/>
    </row>
    <row r="372" spans="1:10" s="173" customFormat="1" ht="17.45" customHeight="1">
      <c r="A372" s="236" t="s">
        <v>723</v>
      </c>
      <c r="B372" s="236" t="s">
        <v>724</v>
      </c>
      <c r="C372" s="237">
        <v>1225.83</v>
      </c>
      <c r="G372" s="185"/>
      <c r="H372" s="185"/>
      <c r="I372" s="193"/>
      <c r="J372" s="194"/>
    </row>
    <row r="373" spans="1:10" s="173" customFormat="1" ht="17.45" customHeight="1">
      <c r="A373" s="236" t="s">
        <v>725</v>
      </c>
      <c r="B373" s="236" t="s">
        <v>726</v>
      </c>
      <c r="C373" s="237">
        <v>20750</v>
      </c>
      <c r="G373" s="185"/>
      <c r="H373" s="185"/>
      <c r="I373" s="193"/>
      <c r="J373" s="194"/>
    </row>
    <row r="374" spans="1:10" s="173" customFormat="1" ht="17.45" customHeight="1">
      <c r="A374" s="236" t="s">
        <v>727</v>
      </c>
      <c r="B374" s="236" t="s">
        <v>728</v>
      </c>
      <c r="C374" s="237">
        <v>15</v>
      </c>
      <c r="G374" s="185"/>
      <c r="H374" s="185"/>
      <c r="I374" s="193"/>
      <c r="J374" s="194"/>
    </row>
    <row r="375" spans="1:10" s="173" customFormat="1" ht="17.45" customHeight="1">
      <c r="A375" s="236" t="s">
        <v>729</v>
      </c>
      <c r="B375" s="236" t="s">
        <v>730</v>
      </c>
      <c r="C375" s="237">
        <v>18735</v>
      </c>
      <c r="G375" s="185"/>
      <c r="H375" s="185"/>
      <c r="I375" s="193"/>
      <c r="J375" s="194"/>
    </row>
    <row r="376" spans="1:10" s="173" customFormat="1" ht="17.45" customHeight="1">
      <c r="A376" s="236" t="s">
        <v>731</v>
      </c>
      <c r="B376" s="236" t="s">
        <v>732</v>
      </c>
      <c r="C376" s="237">
        <v>2000</v>
      </c>
      <c r="G376" s="185"/>
      <c r="H376" s="185"/>
      <c r="I376" s="193"/>
      <c r="J376" s="194"/>
    </row>
    <row r="377" spans="1:10" s="173" customFormat="1" ht="17.45" customHeight="1">
      <c r="A377" s="236" t="s">
        <v>733</v>
      </c>
      <c r="B377" s="236" t="s">
        <v>734</v>
      </c>
      <c r="C377" s="237">
        <v>9245</v>
      </c>
      <c r="G377" s="185"/>
      <c r="H377" s="185"/>
      <c r="I377" s="193"/>
      <c r="J377" s="194"/>
    </row>
    <row r="378" spans="1:10" s="173" customFormat="1" ht="17.45" customHeight="1">
      <c r="A378" s="236" t="s">
        <v>735</v>
      </c>
      <c r="B378" s="236" t="s">
        <v>734</v>
      </c>
      <c r="C378" s="237">
        <v>9245</v>
      </c>
      <c r="G378" s="185"/>
      <c r="H378" s="185"/>
      <c r="I378" s="193"/>
      <c r="J378" s="194"/>
    </row>
    <row r="379" spans="1:10" s="173" customFormat="1" ht="17.45" customHeight="1">
      <c r="A379" s="234" t="s">
        <v>736</v>
      </c>
      <c r="B379" s="234" t="s">
        <v>737</v>
      </c>
      <c r="C379" s="235">
        <v>214959.04</v>
      </c>
      <c r="G379" s="185"/>
      <c r="H379" s="185"/>
      <c r="I379" s="193"/>
      <c r="J379" s="194"/>
    </row>
    <row r="380" spans="1:10" s="173" customFormat="1" ht="17.45" customHeight="1">
      <c r="A380" s="236" t="s">
        <v>738</v>
      </c>
      <c r="B380" s="236" t="s">
        <v>739</v>
      </c>
      <c r="C380" s="237">
        <v>11672.75</v>
      </c>
      <c r="G380" s="185"/>
      <c r="H380" s="185"/>
      <c r="I380" s="193"/>
      <c r="J380" s="194"/>
    </row>
    <row r="381" spans="1:10" s="173" customFormat="1" ht="17.45" customHeight="1">
      <c r="A381" s="236" t="s">
        <v>740</v>
      </c>
      <c r="B381" s="236" t="s">
        <v>77</v>
      </c>
      <c r="C381" s="237">
        <v>1988.48</v>
      </c>
      <c r="G381" s="185"/>
      <c r="H381" s="185"/>
      <c r="I381" s="193"/>
      <c r="J381" s="194"/>
    </row>
    <row r="382" spans="1:10" s="173" customFormat="1" ht="17.45" customHeight="1">
      <c r="A382" s="236" t="s">
        <v>741</v>
      </c>
      <c r="B382" s="236" t="s">
        <v>80</v>
      </c>
      <c r="C382" s="237">
        <v>69.5</v>
      </c>
      <c r="G382" s="185"/>
      <c r="H382" s="185"/>
      <c r="I382" s="193"/>
      <c r="J382" s="194"/>
    </row>
    <row r="383" spans="1:10" s="173" customFormat="1" ht="17.45" customHeight="1">
      <c r="A383" s="236" t="s">
        <v>742</v>
      </c>
      <c r="B383" s="236" t="s">
        <v>743</v>
      </c>
      <c r="C383" s="237">
        <v>3145.13</v>
      </c>
      <c r="G383" s="185"/>
      <c r="H383" s="185"/>
      <c r="I383" s="193"/>
      <c r="J383" s="194"/>
    </row>
    <row r="384" spans="1:10" s="173" customFormat="1" ht="17.45" customHeight="1">
      <c r="A384" s="236" t="s">
        <v>744</v>
      </c>
      <c r="B384" s="236" t="s">
        <v>745</v>
      </c>
      <c r="C384" s="237">
        <v>236.46</v>
      </c>
      <c r="G384" s="185"/>
      <c r="H384" s="185"/>
      <c r="I384" s="193"/>
      <c r="J384" s="194"/>
    </row>
    <row r="385" spans="1:10" s="173" customFormat="1" ht="17.45" customHeight="1">
      <c r="A385" s="236" t="s">
        <v>746</v>
      </c>
      <c r="B385" s="236" t="s">
        <v>747</v>
      </c>
      <c r="C385" s="237">
        <v>1046.32</v>
      </c>
      <c r="G385" s="185"/>
      <c r="H385" s="185"/>
      <c r="I385" s="193"/>
      <c r="J385" s="194"/>
    </row>
    <row r="386" spans="1:10" s="173" customFormat="1" ht="17.45" customHeight="1">
      <c r="A386" s="236" t="s">
        <v>748</v>
      </c>
      <c r="B386" s="236" t="s">
        <v>749</v>
      </c>
      <c r="C386" s="237">
        <v>5186.8599999999997</v>
      </c>
      <c r="G386" s="185"/>
      <c r="H386" s="185"/>
      <c r="I386" s="193"/>
      <c r="J386" s="194"/>
    </row>
    <row r="387" spans="1:10" s="173" customFormat="1" ht="17.45" customHeight="1">
      <c r="A387" s="236" t="s">
        <v>750</v>
      </c>
      <c r="B387" s="236" t="s">
        <v>751</v>
      </c>
      <c r="C387" s="237">
        <v>143591.59</v>
      </c>
      <c r="G387" s="185"/>
      <c r="H387" s="185"/>
      <c r="I387" s="193"/>
      <c r="J387" s="194"/>
    </row>
    <row r="388" spans="1:10" s="173" customFormat="1" ht="17.45" customHeight="1">
      <c r="A388" s="236" t="s">
        <v>752</v>
      </c>
      <c r="B388" s="236" t="s">
        <v>753</v>
      </c>
      <c r="C388" s="237">
        <v>168</v>
      </c>
      <c r="G388" s="185"/>
      <c r="H388" s="185"/>
      <c r="I388" s="193"/>
      <c r="J388" s="194"/>
    </row>
    <row r="389" spans="1:10" s="173" customFormat="1" ht="17.45" customHeight="1">
      <c r="A389" s="236" t="s">
        <v>754</v>
      </c>
      <c r="B389" s="236" t="s">
        <v>755</v>
      </c>
      <c r="C389" s="237">
        <v>143423.59</v>
      </c>
      <c r="G389" s="185"/>
      <c r="H389" s="185"/>
      <c r="I389" s="193"/>
      <c r="J389" s="194"/>
    </row>
    <row r="390" spans="1:10" s="173" customFormat="1" ht="17.45" customHeight="1">
      <c r="A390" s="236" t="s">
        <v>756</v>
      </c>
      <c r="B390" s="236" t="s">
        <v>757</v>
      </c>
      <c r="C390" s="237">
        <v>24133.48</v>
      </c>
      <c r="G390" s="185"/>
      <c r="H390" s="185"/>
      <c r="I390" s="193"/>
      <c r="J390" s="194"/>
    </row>
    <row r="391" spans="1:10" s="173" customFormat="1" ht="17.45" customHeight="1">
      <c r="A391" s="236" t="s">
        <v>758</v>
      </c>
      <c r="B391" s="236" t="s">
        <v>757</v>
      </c>
      <c r="C391" s="237">
        <v>24133.48</v>
      </c>
      <c r="G391" s="185"/>
      <c r="H391" s="185"/>
      <c r="I391" s="193"/>
      <c r="J391" s="194"/>
    </row>
    <row r="392" spans="1:10" s="173" customFormat="1" ht="17.45" customHeight="1">
      <c r="A392" s="236" t="s">
        <v>759</v>
      </c>
      <c r="B392" s="236" t="s">
        <v>760</v>
      </c>
      <c r="C392" s="237">
        <v>345.92</v>
      </c>
      <c r="G392" s="185"/>
      <c r="H392" s="185"/>
      <c r="I392" s="193"/>
      <c r="J392" s="194"/>
    </row>
    <row r="393" spans="1:10" s="173" customFormat="1" ht="17.45" customHeight="1">
      <c r="A393" s="236" t="s">
        <v>761</v>
      </c>
      <c r="B393" s="236" t="s">
        <v>760</v>
      </c>
      <c r="C393" s="237">
        <v>345.92</v>
      </c>
      <c r="G393" s="185"/>
      <c r="H393" s="185"/>
      <c r="I393" s="193"/>
      <c r="J393" s="194"/>
    </row>
    <row r="394" spans="1:10" s="173" customFormat="1" ht="17.45" customHeight="1">
      <c r="A394" s="236" t="s">
        <v>762</v>
      </c>
      <c r="B394" s="236" t="s">
        <v>763</v>
      </c>
      <c r="C394" s="237">
        <v>35215.300000000003</v>
      </c>
      <c r="G394" s="185"/>
      <c r="H394" s="185"/>
      <c r="I394" s="193"/>
      <c r="J394" s="194"/>
    </row>
    <row r="395" spans="1:10" s="173" customFormat="1" ht="17.45" customHeight="1">
      <c r="A395" s="236" t="s">
        <v>764</v>
      </c>
      <c r="B395" s="236" t="s">
        <v>763</v>
      </c>
      <c r="C395" s="237">
        <v>35215.300000000003</v>
      </c>
      <c r="G395" s="185"/>
      <c r="H395" s="185"/>
      <c r="I395" s="193"/>
      <c r="J395" s="194"/>
    </row>
    <row r="396" spans="1:10" s="173" customFormat="1" ht="17.45" customHeight="1">
      <c r="A396" s="234" t="s">
        <v>765</v>
      </c>
      <c r="B396" s="234" t="s">
        <v>766</v>
      </c>
      <c r="C396" s="235">
        <v>55454.48</v>
      </c>
      <c r="G396" s="185"/>
      <c r="H396" s="185"/>
      <c r="I396" s="193"/>
      <c r="J396" s="194"/>
    </row>
    <row r="397" spans="1:10" s="173" customFormat="1" ht="17.45" customHeight="1">
      <c r="A397" s="236" t="s">
        <v>767</v>
      </c>
      <c r="B397" s="236" t="s">
        <v>768</v>
      </c>
      <c r="C397" s="237">
        <v>27930.35</v>
      </c>
      <c r="G397" s="185"/>
      <c r="H397" s="185"/>
      <c r="I397" s="193"/>
      <c r="J397" s="194"/>
    </row>
    <row r="398" spans="1:10" s="173" customFormat="1" ht="17.45" customHeight="1">
      <c r="A398" s="236" t="s">
        <v>769</v>
      </c>
      <c r="B398" s="236" t="s">
        <v>77</v>
      </c>
      <c r="C398" s="237">
        <v>1263.33</v>
      </c>
      <c r="G398" s="185"/>
      <c r="H398" s="185"/>
      <c r="I398" s="193"/>
      <c r="J398" s="194"/>
    </row>
    <row r="399" spans="1:10" s="173" customFormat="1" ht="17.45" customHeight="1">
      <c r="A399" s="236" t="s">
        <v>770</v>
      </c>
      <c r="B399" s="236" t="s">
        <v>80</v>
      </c>
      <c r="C399" s="237">
        <v>51.08</v>
      </c>
      <c r="G399" s="185"/>
      <c r="H399" s="185"/>
      <c r="I399" s="193"/>
      <c r="J399" s="194"/>
    </row>
    <row r="400" spans="1:10" s="173" customFormat="1" ht="17.45" customHeight="1">
      <c r="A400" s="236" t="s">
        <v>771</v>
      </c>
      <c r="B400" s="236" t="s">
        <v>96</v>
      </c>
      <c r="C400" s="237">
        <v>3468.89</v>
      </c>
      <c r="G400" s="185"/>
      <c r="H400" s="185"/>
      <c r="I400" s="193"/>
      <c r="J400" s="194"/>
    </row>
    <row r="401" spans="1:10" s="173" customFormat="1" ht="17.45" customHeight="1">
      <c r="A401" s="236" t="s">
        <v>772</v>
      </c>
      <c r="B401" s="236" t="s">
        <v>773</v>
      </c>
      <c r="C401" s="237">
        <v>290.66000000000003</v>
      </c>
      <c r="G401" s="185"/>
      <c r="H401" s="185"/>
      <c r="I401" s="193"/>
      <c r="J401" s="194"/>
    </row>
    <row r="402" spans="1:10" s="173" customFormat="1" ht="17.45" customHeight="1">
      <c r="A402" s="236" t="s">
        <v>774</v>
      </c>
      <c r="B402" s="236" t="s">
        <v>775</v>
      </c>
      <c r="C402" s="237">
        <v>1000.34</v>
      </c>
      <c r="G402" s="185"/>
      <c r="H402" s="185"/>
      <c r="I402" s="193"/>
      <c r="J402" s="194"/>
    </row>
    <row r="403" spans="1:10" s="173" customFormat="1" ht="17.45" customHeight="1">
      <c r="A403" s="236" t="s">
        <v>776</v>
      </c>
      <c r="B403" s="236" t="s">
        <v>777</v>
      </c>
      <c r="C403" s="237">
        <v>3476.49</v>
      </c>
      <c r="G403" s="185"/>
      <c r="H403" s="185"/>
      <c r="I403" s="193"/>
      <c r="J403" s="194"/>
    </row>
    <row r="404" spans="1:10" s="173" customFormat="1" ht="17.45" customHeight="1">
      <c r="A404" s="236" t="s">
        <v>778</v>
      </c>
      <c r="B404" s="236" t="s">
        <v>779</v>
      </c>
      <c r="C404" s="237">
        <v>42.26</v>
      </c>
      <c r="G404" s="185"/>
      <c r="H404" s="185"/>
      <c r="I404" s="193"/>
      <c r="J404" s="194"/>
    </row>
    <row r="405" spans="1:10" s="173" customFormat="1" ht="17.45" customHeight="1">
      <c r="A405" s="236" t="s">
        <v>780</v>
      </c>
      <c r="B405" s="236" t="s">
        <v>781</v>
      </c>
      <c r="C405" s="237">
        <v>16.8</v>
      </c>
      <c r="G405" s="185"/>
      <c r="H405" s="185"/>
      <c r="I405" s="193"/>
      <c r="J405" s="194"/>
    </row>
    <row r="406" spans="1:10" s="173" customFormat="1" ht="17.45" customHeight="1">
      <c r="A406" s="236" t="s">
        <v>782</v>
      </c>
      <c r="B406" s="236" t="s">
        <v>783</v>
      </c>
      <c r="C406" s="237">
        <v>2000</v>
      </c>
      <c r="G406" s="185"/>
      <c r="H406" s="185"/>
      <c r="I406" s="193"/>
      <c r="J406" s="194"/>
    </row>
    <row r="407" spans="1:10" s="173" customFormat="1" ht="17.45" customHeight="1">
      <c r="A407" s="236" t="s">
        <v>784</v>
      </c>
      <c r="B407" s="236" t="s">
        <v>785</v>
      </c>
      <c r="C407" s="237">
        <v>49</v>
      </c>
      <c r="G407" s="185"/>
      <c r="H407" s="185"/>
      <c r="I407" s="193"/>
      <c r="J407" s="194"/>
    </row>
    <row r="408" spans="1:10" s="173" customFormat="1" ht="17.45" customHeight="1">
      <c r="A408" s="236" t="s">
        <v>786</v>
      </c>
      <c r="B408" s="236" t="s">
        <v>787</v>
      </c>
      <c r="C408" s="237">
        <v>92</v>
      </c>
      <c r="G408" s="185"/>
      <c r="H408" s="185"/>
      <c r="I408" s="193"/>
      <c r="J408" s="194"/>
    </row>
    <row r="409" spans="1:10" s="173" customFormat="1" ht="17.45" customHeight="1">
      <c r="A409" s="236" t="s">
        <v>788</v>
      </c>
      <c r="B409" s="236" t="s">
        <v>789</v>
      </c>
      <c r="C409" s="237">
        <v>1</v>
      </c>
      <c r="G409" s="185"/>
      <c r="H409" s="185"/>
      <c r="I409" s="193"/>
      <c r="J409" s="194"/>
    </row>
    <row r="410" spans="1:10" s="173" customFormat="1" ht="17.45" customHeight="1">
      <c r="A410" s="236" t="s">
        <v>790</v>
      </c>
      <c r="B410" s="236" t="s">
        <v>791</v>
      </c>
      <c r="C410" s="237">
        <v>100</v>
      </c>
      <c r="G410" s="185"/>
      <c r="H410" s="185"/>
      <c r="I410" s="193"/>
      <c r="J410" s="194"/>
    </row>
    <row r="411" spans="1:10" s="173" customFormat="1" ht="17.45" customHeight="1">
      <c r="A411" s="236" t="s">
        <v>792</v>
      </c>
      <c r="B411" s="236" t="s">
        <v>793</v>
      </c>
      <c r="C411" s="237">
        <v>16078.5</v>
      </c>
      <c r="G411" s="185"/>
      <c r="H411" s="185"/>
      <c r="I411" s="193"/>
      <c r="J411" s="194"/>
    </row>
    <row r="412" spans="1:10" s="173" customFormat="1" ht="17.45" customHeight="1">
      <c r="A412" s="236" t="s">
        <v>794</v>
      </c>
      <c r="B412" s="236" t="s">
        <v>795</v>
      </c>
      <c r="C412" s="237">
        <v>3160.07</v>
      </c>
      <c r="G412" s="185"/>
      <c r="H412" s="185"/>
      <c r="I412" s="193"/>
      <c r="J412" s="194"/>
    </row>
    <row r="413" spans="1:10" s="173" customFormat="1" ht="17.45" customHeight="1">
      <c r="A413" s="236" t="s">
        <v>796</v>
      </c>
      <c r="B413" s="236" t="s">
        <v>77</v>
      </c>
      <c r="C413" s="237">
        <v>394.05</v>
      </c>
      <c r="G413" s="185"/>
      <c r="H413" s="185"/>
      <c r="I413" s="193"/>
      <c r="J413" s="194"/>
    </row>
    <row r="414" spans="1:10" s="173" customFormat="1" ht="17.45" customHeight="1">
      <c r="A414" s="236" t="s">
        <v>797</v>
      </c>
      <c r="B414" s="236" t="s">
        <v>798</v>
      </c>
      <c r="C414" s="237">
        <v>393.93</v>
      </c>
      <c r="G414" s="185"/>
      <c r="H414" s="185"/>
      <c r="I414" s="193"/>
      <c r="J414" s="194"/>
    </row>
    <row r="415" spans="1:10" s="173" customFormat="1" ht="17.45" customHeight="1">
      <c r="A415" s="236" t="s">
        <v>799</v>
      </c>
      <c r="B415" s="236" t="s">
        <v>800</v>
      </c>
      <c r="C415" s="237">
        <v>41</v>
      </c>
      <c r="G415" s="185"/>
      <c r="H415" s="185"/>
      <c r="I415" s="193"/>
      <c r="J415" s="194"/>
    </row>
    <row r="416" spans="1:10" s="173" customFormat="1" ht="17.45" customHeight="1">
      <c r="A416" s="236" t="s">
        <v>801</v>
      </c>
      <c r="B416" s="236" t="s">
        <v>802</v>
      </c>
      <c r="C416" s="237">
        <v>20</v>
      </c>
      <c r="G416" s="185"/>
      <c r="H416" s="185"/>
      <c r="I416" s="193"/>
      <c r="J416" s="194"/>
    </row>
    <row r="417" spans="1:10" s="173" customFormat="1" ht="17.45" customHeight="1">
      <c r="A417" s="236" t="s">
        <v>803</v>
      </c>
      <c r="B417" s="236" t="s">
        <v>804</v>
      </c>
      <c r="C417" s="237">
        <v>163</v>
      </c>
      <c r="G417" s="185"/>
      <c r="H417" s="185"/>
      <c r="I417" s="193"/>
      <c r="J417" s="194"/>
    </row>
    <row r="418" spans="1:10" s="173" customFormat="1" ht="17.45" customHeight="1">
      <c r="A418" s="236" t="s">
        <v>805</v>
      </c>
      <c r="B418" s="236" t="s">
        <v>806</v>
      </c>
      <c r="C418" s="237">
        <v>2148.09</v>
      </c>
      <c r="G418" s="185"/>
      <c r="H418" s="185"/>
      <c r="I418" s="193"/>
      <c r="J418" s="194"/>
    </row>
    <row r="419" spans="1:10" s="173" customFormat="1" ht="17.45" customHeight="1">
      <c r="A419" s="236" t="s">
        <v>807</v>
      </c>
      <c r="B419" s="236" t="s">
        <v>808</v>
      </c>
      <c r="C419" s="237">
        <v>16433.47</v>
      </c>
      <c r="G419" s="185"/>
      <c r="H419" s="185"/>
      <c r="I419" s="193"/>
      <c r="J419" s="194"/>
    </row>
    <row r="420" spans="1:10" s="173" customFormat="1" ht="17.45" customHeight="1">
      <c r="A420" s="236" t="s">
        <v>809</v>
      </c>
      <c r="B420" s="236" t="s">
        <v>77</v>
      </c>
      <c r="C420" s="237">
        <v>602.62</v>
      </c>
      <c r="G420" s="185"/>
      <c r="H420" s="185"/>
      <c r="I420" s="193"/>
      <c r="J420" s="194"/>
    </row>
    <row r="421" spans="1:10" s="173" customFormat="1" ht="17.45" customHeight="1">
      <c r="A421" s="236" t="s">
        <v>810</v>
      </c>
      <c r="B421" s="236" t="s">
        <v>80</v>
      </c>
      <c r="C421" s="237">
        <v>69.33</v>
      </c>
      <c r="G421" s="185"/>
      <c r="H421" s="185"/>
      <c r="I421" s="193"/>
      <c r="J421" s="194"/>
    </row>
    <row r="422" spans="1:10" s="173" customFormat="1" ht="17.45" customHeight="1">
      <c r="A422" s="236" t="s">
        <v>811</v>
      </c>
      <c r="B422" s="236" t="s">
        <v>812</v>
      </c>
      <c r="C422" s="237">
        <v>46</v>
      </c>
      <c r="G422" s="185"/>
      <c r="H422" s="185"/>
      <c r="I422" s="193"/>
      <c r="J422" s="194"/>
    </row>
    <row r="423" spans="1:10" s="173" customFormat="1" ht="17.45" customHeight="1">
      <c r="A423" s="236" t="s">
        <v>813</v>
      </c>
      <c r="B423" s="236" t="s">
        <v>814</v>
      </c>
      <c r="C423" s="237">
        <v>1595</v>
      </c>
      <c r="G423" s="185"/>
      <c r="H423" s="185"/>
      <c r="I423" s="193"/>
      <c r="J423" s="194"/>
    </row>
    <row r="424" spans="1:10" s="173" customFormat="1" ht="17.45" customHeight="1">
      <c r="A424" s="236" t="s">
        <v>815</v>
      </c>
      <c r="B424" s="236" t="s">
        <v>816</v>
      </c>
      <c r="C424" s="237">
        <v>11025.33</v>
      </c>
      <c r="G424" s="185"/>
      <c r="H424" s="185"/>
      <c r="I424" s="193"/>
      <c r="J424" s="194"/>
    </row>
    <row r="425" spans="1:10" s="173" customFormat="1" ht="17.45" customHeight="1">
      <c r="A425" s="236" t="s">
        <v>817</v>
      </c>
      <c r="B425" s="236" t="s">
        <v>818</v>
      </c>
      <c r="C425" s="237">
        <v>100</v>
      </c>
      <c r="G425" s="185"/>
      <c r="H425" s="185"/>
      <c r="I425" s="193"/>
      <c r="J425" s="194"/>
    </row>
    <row r="426" spans="1:10" s="173" customFormat="1" ht="17.45" customHeight="1">
      <c r="A426" s="236" t="s">
        <v>819</v>
      </c>
      <c r="B426" s="236" t="s">
        <v>820</v>
      </c>
      <c r="C426" s="237">
        <v>413.15</v>
      </c>
      <c r="G426" s="185"/>
      <c r="H426" s="185"/>
      <c r="I426" s="193"/>
      <c r="J426" s="194"/>
    </row>
    <row r="427" spans="1:10" s="173" customFormat="1" ht="17.45" customHeight="1">
      <c r="A427" s="236" t="s">
        <v>821</v>
      </c>
      <c r="B427" s="236" t="s">
        <v>822</v>
      </c>
      <c r="C427" s="237">
        <v>512.09</v>
      </c>
      <c r="G427" s="185"/>
      <c r="H427" s="185"/>
      <c r="I427" s="193"/>
      <c r="J427" s="194"/>
    </row>
    <row r="428" spans="1:10" s="173" customFormat="1" ht="17.45" customHeight="1">
      <c r="A428" s="236" t="s">
        <v>823</v>
      </c>
      <c r="B428" s="236" t="s">
        <v>824</v>
      </c>
      <c r="C428" s="237">
        <v>900</v>
      </c>
      <c r="G428" s="185"/>
      <c r="H428" s="185"/>
      <c r="I428" s="193"/>
      <c r="J428" s="194"/>
    </row>
    <row r="429" spans="1:10" s="173" customFormat="1" ht="17.45" customHeight="1">
      <c r="A429" s="236" t="s">
        <v>825</v>
      </c>
      <c r="B429" s="236" t="s">
        <v>826</v>
      </c>
      <c r="C429" s="237">
        <v>550</v>
      </c>
      <c r="G429" s="185"/>
      <c r="H429" s="185"/>
      <c r="I429" s="193"/>
      <c r="J429" s="194"/>
    </row>
    <row r="430" spans="1:10" s="173" customFormat="1" ht="17.45" customHeight="1">
      <c r="A430" s="236" t="s">
        <v>827</v>
      </c>
      <c r="B430" s="236" t="s">
        <v>828</v>
      </c>
      <c r="C430" s="237">
        <v>619.95000000000005</v>
      </c>
      <c r="G430" s="185"/>
      <c r="H430" s="185"/>
      <c r="I430" s="193"/>
      <c r="J430" s="194"/>
    </row>
    <row r="431" spans="1:10" s="173" customFormat="1" ht="17.45" customHeight="1">
      <c r="A431" s="236" t="s">
        <v>829</v>
      </c>
      <c r="B431" s="236" t="s">
        <v>830</v>
      </c>
      <c r="C431" s="237">
        <v>480</v>
      </c>
      <c r="G431" s="185"/>
      <c r="H431" s="185"/>
      <c r="I431" s="193"/>
      <c r="J431" s="194"/>
    </row>
    <row r="432" spans="1:10" s="173" customFormat="1" ht="17.45" customHeight="1">
      <c r="A432" s="236" t="s">
        <v>831</v>
      </c>
      <c r="B432" s="236" t="s">
        <v>832</v>
      </c>
      <c r="C432" s="237">
        <v>480</v>
      </c>
      <c r="G432" s="185"/>
      <c r="H432" s="185"/>
      <c r="I432" s="193"/>
      <c r="J432" s="194"/>
    </row>
    <row r="433" spans="1:10" s="173" customFormat="1" ht="17.45" customHeight="1">
      <c r="A433" s="236" t="s">
        <v>833</v>
      </c>
      <c r="B433" s="236" t="s">
        <v>834</v>
      </c>
      <c r="C433" s="237">
        <v>696.09</v>
      </c>
      <c r="G433" s="185"/>
      <c r="H433" s="185"/>
      <c r="I433" s="193"/>
      <c r="J433" s="194"/>
    </row>
    <row r="434" spans="1:10" s="173" customFormat="1" ht="17.45" customHeight="1">
      <c r="A434" s="236" t="s">
        <v>835</v>
      </c>
      <c r="B434" s="236" t="s">
        <v>439</v>
      </c>
      <c r="C434" s="237">
        <v>132.99</v>
      </c>
      <c r="G434" s="185"/>
      <c r="H434" s="185"/>
      <c r="I434" s="193"/>
      <c r="J434" s="194"/>
    </row>
    <row r="435" spans="1:10" s="173" customFormat="1" ht="17.45" customHeight="1">
      <c r="A435" s="236" t="s">
        <v>836</v>
      </c>
      <c r="B435" s="236" t="s">
        <v>837</v>
      </c>
      <c r="C435" s="237">
        <v>380</v>
      </c>
      <c r="G435" s="185"/>
      <c r="H435" s="185"/>
      <c r="I435" s="193"/>
      <c r="J435" s="194"/>
    </row>
    <row r="436" spans="1:10" s="173" customFormat="1" ht="17.45" customHeight="1">
      <c r="A436" s="236" t="s">
        <v>838</v>
      </c>
      <c r="B436" s="236" t="s">
        <v>839</v>
      </c>
      <c r="C436" s="237">
        <v>100</v>
      </c>
      <c r="G436" s="185"/>
      <c r="H436" s="185"/>
      <c r="I436" s="193"/>
      <c r="J436" s="194"/>
    </row>
    <row r="437" spans="1:10" s="173" customFormat="1" ht="17.45" customHeight="1">
      <c r="A437" s="236" t="s">
        <v>840</v>
      </c>
      <c r="B437" s="236" t="s">
        <v>841</v>
      </c>
      <c r="C437" s="237">
        <v>83.1</v>
      </c>
      <c r="G437" s="185"/>
      <c r="H437" s="185"/>
      <c r="I437" s="193"/>
      <c r="J437" s="194"/>
    </row>
    <row r="438" spans="1:10" s="173" customFormat="1" ht="17.45" customHeight="1">
      <c r="A438" s="236" t="s">
        <v>842</v>
      </c>
      <c r="B438" s="236" t="s">
        <v>843</v>
      </c>
      <c r="C438" s="237">
        <v>6164</v>
      </c>
      <c r="G438" s="185"/>
      <c r="H438" s="185"/>
      <c r="I438" s="193"/>
      <c r="J438" s="194"/>
    </row>
    <row r="439" spans="1:10" s="173" customFormat="1" ht="17.45" customHeight="1">
      <c r="A439" s="236" t="s">
        <v>844</v>
      </c>
      <c r="B439" s="236" t="s">
        <v>845</v>
      </c>
      <c r="C439" s="237">
        <v>2400</v>
      </c>
      <c r="G439" s="185"/>
      <c r="H439" s="185"/>
      <c r="I439" s="193"/>
      <c r="J439" s="194"/>
    </row>
    <row r="440" spans="1:10" s="173" customFormat="1" ht="17.45" customHeight="1">
      <c r="A440" s="236" t="s">
        <v>846</v>
      </c>
      <c r="B440" s="236" t="s">
        <v>847</v>
      </c>
      <c r="C440" s="237">
        <v>2234</v>
      </c>
      <c r="G440" s="185"/>
      <c r="H440" s="185"/>
      <c r="I440" s="193"/>
      <c r="J440" s="194"/>
    </row>
    <row r="441" spans="1:10" s="173" customFormat="1" ht="17.45" customHeight="1">
      <c r="A441" s="236" t="s">
        <v>848</v>
      </c>
      <c r="B441" s="236" t="s">
        <v>849</v>
      </c>
      <c r="C441" s="237">
        <v>1530</v>
      </c>
      <c r="G441" s="185"/>
      <c r="H441" s="185"/>
      <c r="I441" s="193"/>
      <c r="J441" s="194"/>
    </row>
    <row r="442" spans="1:10" s="173" customFormat="1" ht="17.45" customHeight="1">
      <c r="A442" s="236" t="s">
        <v>850</v>
      </c>
      <c r="B442" s="236" t="s">
        <v>851</v>
      </c>
      <c r="C442" s="237">
        <v>590.5</v>
      </c>
      <c r="G442" s="185"/>
      <c r="H442" s="185"/>
      <c r="I442" s="193"/>
      <c r="J442" s="194"/>
    </row>
    <row r="443" spans="1:10" s="173" customFormat="1" ht="17.45" customHeight="1">
      <c r="A443" s="236" t="s">
        <v>852</v>
      </c>
      <c r="B443" s="236" t="s">
        <v>853</v>
      </c>
      <c r="C443" s="237">
        <v>590.5</v>
      </c>
      <c r="G443" s="185"/>
      <c r="H443" s="185"/>
      <c r="I443" s="193"/>
      <c r="J443" s="194"/>
    </row>
    <row r="444" spans="1:10" s="173" customFormat="1" ht="17.45" customHeight="1">
      <c r="A444" s="234" t="s">
        <v>854</v>
      </c>
      <c r="B444" s="234" t="s">
        <v>855</v>
      </c>
      <c r="C444" s="235">
        <v>29676.19</v>
      </c>
      <c r="G444" s="185"/>
      <c r="H444" s="185"/>
      <c r="I444" s="193"/>
      <c r="J444" s="194"/>
    </row>
    <row r="445" spans="1:10" s="173" customFormat="1" ht="17.45" customHeight="1">
      <c r="A445" s="236" t="s">
        <v>856</v>
      </c>
      <c r="B445" s="236" t="s">
        <v>857</v>
      </c>
      <c r="C445" s="237">
        <v>29676.19</v>
      </c>
      <c r="G445" s="185"/>
      <c r="H445" s="185"/>
      <c r="I445" s="193"/>
      <c r="J445" s="194"/>
    </row>
    <row r="446" spans="1:10" s="173" customFormat="1" ht="17.45" customHeight="1">
      <c r="A446" s="236" t="s">
        <v>858</v>
      </c>
      <c r="B446" s="236" t="s">
        <v>77</v>
      </c>
      <c r="C446" s="237">
        <v>7243.81</v>
      </c>
      <c r="G446" s="185"/>
      <c r="H446" s="185"/>
      <c r="I446" s="193"/>
      <c r="J446" s="194"/>
    </row>
    <row r="447" spans="1:10" s="173" customFormat="1" ht="17.45" customHeight="1">
      <c r="A447" s="236" t="s">
        <v>859</v>
      </c>
      <c r="B447" s="236" t="s">
        <v>860</v>
      </c>
      <c r="C447" s="237">
        <v>8445.4</v>
      </c>
      <c r="G447" s="185"/>
      <c r="H447" s="185"/>
      <c r="I447" s="193"/>
      <c r="J447" s="194"/>
    </row>
    <row r="448" spans="1:10" s="173" customFormat="1" ht="17.45" customHeight="1">
      <c r="A448" s="236" t="s">
        <v>861</v>
      </c>
      <c r="B448" s="236" t="s">
        <v>862</v>
      </c>
      <c r="C448" s="237">
        <v>7506.26</v>
      </c>
      <c r="G448" s="185"/>
      <c r="H448" s="185"/>
      <c r="I448" s="193"/>
      <c r="J448" s="194"/>
    </row>
    <row r="449" spans="1:10" s="173" customFormat="1" ht="17.45" customHeight="1">
      <c r="A449" s="236" t="s">
        <v>863</v>
      </c>
      <c r="B449" s="236" t="s">
        <v>864</v>
      </c>
      <c r="C449" s="237">
        <v>5690.72</v>
      </c>
      <c r="G449" s="185"/>
      <c r="H449" s="185"/>
      <c r="I449" s="193"/>
      <c r="J449" s="194"/>
    </row>
    <row r="450" spans="1:10" s="173" customFormat="1" ht="17.45" customHeight="1">
      <c r="A450" s="236" t="s">
        <v>865</v>
      </c>
      <c r="B450" s="236" t="s">
        <v>866</v>
      </c>
      <c r="C450" s="237">
        <v>790</v>
      </c>
      <c r="G450" s="185"/>
      <c r="H450" s="185"/>
      <c r="I450" s="193"/>
      <c r="J450" s="194"/>
    </row>
    <row r="451" spans="1:10" s="173" customFormat="1" ht="17.45" customHeight="1">
      <c r="A451" s="234" t="s">
        <v>867</v>
      </c>
      <c r="B451" s="234" t="s">
        <v>868</v>
      </c>
      <c r="C451" s="235">
        <v>2823.51</v>
      </c>
      <c r="G451" s="185"/>
      <c r="H451" s="185"/>
      <c r="I451" s="193"/>
      <c r="J451" s="194"/>
    </row>
    <row r="452" spans="1:10" s="173" customFormat="1" ht="17.45" customHeight="1">
      <c r="A452" s="236" t="s">
        <v>869</v>
      </c>
      <c r="B452" s="236" t="s">
        <v>870</v>
      </c>
      <c r="C452" s="237">
        <v>1709.48</v>
      </c>
      <c r="G452" s="185"/>
      <c r="H452" s="185"/>
      <c r="I452" s="193"/>
      <c r="J452" s="194"/>
    </row>
    <row r="453" spans="1:10" s="173" customFormat="1" ht="17.45" customHeight="1">
      <c r="A453" s="236" t="s">
        <v>871</v>
      </c>
      <c r="B453" s="236" t="s">
        <v>77</v>
      </c>
      <c r="C453" s="237">
        <v>1250.48</v>
      </c>
      <c r="G453" s="185"/>
      <c r="H453" s="185"/>
      <c r="I453" s="193"/>
      <c r="J453" s="194"/>
    </row>
    <row r="454" spans="1:10" s="173" customFormat="1" ht="17.45" customHeight="1">
      <c r="A454" s="236" t="s">
        <v>872</v>
      </c>
      <c r="B454" s="236" t="s">
        <v>80</v>
      </c>
      <c r="C454" s="237">
        <v>136.5</v>
      </c>
      <c r="G454" s="185"/>
      <c r="H454" s="185"/>
      <c r="I454" s="193"/>
      <c r="J454" s="194"/>
    </row>
    <row r="455" spans="1:10" s="173" customFormat="1" ht="17.45" customHeight="1">
      <c r="A455" s="236" t="s">
        <v>873</v>
      </c>
      <c r="B455" s="236" t="s">
        <v>874</v>
      </c>
      <c r="C455" s="237">
        <v>110</v>
      </c>
      <c r="G455" s="185"/>
      <c r="H455" s="185"/>
      <c r="I455" s="193"/>
      <c r="J455" s="194"/>
    </row>
    <row r="456" spans="1:10" s="173" customFormat="1" ht="17.45" customHeight="1">
      <c r="A456" s="236" t="s">
        <v>875</v>
      </c>
      <c r="B456" s="236" t="s">
        <v>876</v>
      </c>
      <c r="C456" s="237">
        <v>8.5</v>
      </c>
      <c r="G456" s="185"/>
      <c r="H456" s="185"/>
      <c r="I456" s="193"/>
      <c r="J456" s="194"/>
    </row>
    <row r="457" spans="1:10" s="173" customFormat="1" ht="17.45" customHeight="1">
      <c r="A457" s="236" t="s">
        <v>877</v>
      </c>
      <c r="B457" s="236" t="s">
        <v>878</v>
      </c>
      <c r="C457" s="237">
        <v>4</v>
      </c>
      <c r="G457" s="185"/>
      <c r="H457" s="185"/>
      <c r="I457" s="193"/>
      <c r="J457" s="194"/>
    </row>
    <row r="458" spans="1:10" s="173" customFormat="1" ht="17.45" customHeight="1">
      <c r="A458" s="236" t="s">
        <v>879</v>
      </c>
      <c r="B458" s="236" t="s">
        <v>880</v>
      </c>
      <c r="C458" s="237">
        <v>200</v>
      </c>
      <c r="G458" s="185"/>
      <c r="H458" s="185"/>
      <c r="I458" s="193"/>
      <c r="J458" s="194"/>
    </row>
    <row r="459" spans="1:10" s="173" customFormat="1" ht="17.45" customHeight="1">
      <c r="A459" s="236" t="s">
        <v>881</v>
      </c>
      <c r="B459" s="236" t="s">
        <v>882</v>
      </c>
      <c r="C459" s="237">
        <v>1014.03</v>
      </c>
      <c r="G459" s="185"/>
      <c r="H459" s="185"/>
      <c r="I459" s="193"/>
      <c r="J459" s="194"/>
    </row>
    <row r="460" spans="1:10" s="173" customFormat="1" ht="17.45" customHeight="1">
      <c r="A460" s="236" t="s">
        <v>883</v>
      </c>
      <c r="B460" s="236" t="s">
        <v>77</v>
      </c>
      <c r="C460" s="237">
        <v>749.33</v>
      </c>
      <c r="G460" s="185"/>
      <c r="H460" s="185"/>
      <c r="I460" s="193"/>
      <c r="J460" s="194"/>
    </row>
    <row r="461" spans="1:10" s="173" customFormat="1" ht="17.45" customHeight="1">
      <c r="A461" s="236" t="s">
        <v>884</v>
      </c>
      <c r="B461" s="236" t="s">
        <v>80</v>
      </c>
      <c r="C461" s="237">
        <v>182.18</v>
      </c>
      <c r="G461" s="185"/>
      <c r="H461" s="185"/>
      <c r="I461" s="193"/>
      <c r="J461" s="194"/>
    </row>
    <row r="462" spans="1:10" s="173" customFormat="1" ht="17.45" customHeight="1">
      <c r="A462" s="236" t="s">
        <v>885</v>
      </c>
      <c r="B462" s="236" t="s">
        <v>886</v>
      </c>
      <c r="C462" s="237">
        <v>82.52</v>
      </c>
      <c r="G462" s="185"/>
      <c r="H462" s="185"/>
      <c r="I462" s="193"/>
      <c r="J462" s="194"/>
    </row>
    <row r="463" spans="1:10" s="173" customFormat="1" ht="17.45" customHeight="1">
      <c r="A463" s="236" t="s">
        <v>887</v>
      </c>
      <c r="B463" s="236" t="s">
        <v>888</v>
      </c>
      <c r="C463" s="237">
        <v>100</v>
      </c>
      <c r="G463" s="185"/>
      <c r="H463" s="185"/>
      <c r="I463" s="193"/>
      <c r="J463" s="194"/>
    </row>
    <row r="464" spans="1:10" s="173" customFormat="1" ht="17.45" customHeight="1">
      <c r="A464" s="236" t="s">
        <v>889</v>
      </c>
      <c r="B464" s="236" t="s">
        <v>888</v>
      </c>
      <c r="C464" s="237">
        <v>100</v>
      </c>
      <c r="G464" s="185"/>
      <c r="H464" s="185"/>
      <c r="I464" s="193"/>
      <c r="J464" s="194"/>
    </row>
    <row r="465" spans="1:10" s="173" customFormat="1" ht="17.45" customHeight="1">
      <c r="A465" s="234" t="s">
        <v>890</v>
      </c>
      <c r="B465" s="234" t="s">
        <v>891</v>
      </c>
      <c r="C465" s="235">
        <v>12578.02</v>
      </c>
      <c r="G465" s="185"/>
      <c r="H465" s="185"/>
      <c r="I465" s="193"/>
      <c r="J465" s="194"/>
    </row>
    <row r="466" spans="1:10" s="173" customFormat="1" ht="17.45" customHeight="1">
      <c r="A466" s="236" t="s">
        <v>892</v>
      </c>
      <c r="B466" s="236" t="s">
        <v>893</v>
      </c>
      <c r="C466" s="237">
        <v>501.86</v>
      </c>
      <c r="G466" s="185"/>
      <c r="H466" s="185"/>
      <c r="I466" s="193"/>
      <c r="J466" s="194"/>
    </row>
    <row r="467" spans="1:10" s="173" customFormat="1" ht="17.45" customHeight="1">
      <c r="A467" s="236" t="s">
        <v>894</v>
      </c>
      <c r="B467" s="236" t="s">
        <v>77</v>
      </c>
      <c r="C467" s="237">
        <v>501.86</v>
      </c>
      <c r="G467" s="185"/>
      <c r="H467" s="185"/>
      <c r="I467" s="193"/>
      <c r="J467" s="194"/>
    </row>
    <row r="468" spans="1:10" s="173" customFormat="1" ht="17.45" customHeight="1">
      <c r="A468" s="236" t="s">
        <v>895</v>
      </c>
      <c r="B468" s="236" t="s">
        <v>896</v>
      </c>
      <c r="C468" s="237">
        <v>4175.96</v>
      </c>
      <c r="G468" s="185"/>
      <c r="H468" s="185"/>
      <c r="I468" s="193"/>
      <c r="J468" s="194"/>
    </row>
    <row r="469" spans="1:10" s="173" customFormat="1" ht="17.45" customHeight="1">
      <c r="A469" s="236" t="s">
        <v>897</v>
      </c>
      <c r="B469" s="236" t="s">
        <v>77</v>
      </c>
      <c r="C469" s="237">
        <v>283.60000000000002</v>
      </c>
      <c r="G469" s="185"/>
      <c r="H469" s="185"/>
      <c r="I469" s="193"/>
      <c r="J469" s="194"/>
    </row>
    <row r="470" spans="1:10" s="173" customFormat="1" ht="17.45" customHeight="1">
      <c r="A470" s="236" t="s">
        <v>898</v>
      </c>
      <c r="B470" s="236" t="s">
        <v>80</v>
      </c>
      <c r="C470" s="237">
        <v>21.1</v>
      </c>
      <c r="G470" s="185"/>
      <c r="H470" s="185"/>
      <c r="I470" s="193"/>
      <c r="J470" s="194"/>
    </row>
    <row r="471" spans="1:10" s="173" customFormat="1" ht="17.45" customHeight="1">
      <c r="A471" s="236" t="s">
        <v>899</v>
      </c>
      <c r="B471" s="236" t="s">
        <v>900</v>
      </c>
      <c r="C471" s="237">
        <v>4</v>
      </c>
      <c r="G471" s="185"/>
      <c r="H471" s="185"/>
      <c r="I471" s="193"/>
      <c r="J471" s="194"/>
    </row>
    <row r="472" spans="1:10" s="173" customFormat="1" ht="17.45" customHeight="1">
      <c r="A472" s="236" t="s">
        <v>901</v>
      </c>
      <c r="B472" s="236" t="s">
        <v>902</v>
      </c>
      <c r="C472" s="237">
        <v>28.55</v>
      </c>
      <c r="G472" s="185"/>
      <c r="H472" s="185"/>
      <c r="I472" s="193"/>
      <c r="J472" s="194"/>
    </row>
    <row r="473" spans="1:10" s="173" customFormat="1" ht="17.45" customHeight="1">
      <c r="A473" s="236" t="s">
        <v>903</v>
      </c>
      <c r="B473" s="236" t="s">
        <v>904</v>
      </c>
      <c r="C473" s="237">
        <v>3838.71</v>
      </c>
      <c r="G473" s="185"/>
      <c r="H473" s="185"/>
      <c r="I473" s="193"/>
      <c r="J473" s="194"/>
    </row>
    <row r="474" spans="1:10" s="173" customFormat="1" ht="17.45" customHeight="1">
      <c r="A474" s="236" t="s">
        <v>905</v>
      </c>
      <c r="B474" s="236" t="s">
        <v>906</v>
      </c>
      <c r="C474" s="237">
        <v>4300</v>
      </c>
      <c r="G474" s="185"/>
      <c r="H474" s="185"/>
      <c r="I474" s="193"/>
      <c r="J474" s="194"/>
    </row>
    <row r="475" spans="1:10" s="173" customFormat="1" ht="17.45" customHeight="1">
      <c r="A475" s="236" t="s">
        <v>907</v>
      </c>
      <c r="B475" s="236" t="s">
        <v>908</v>
      </c>
      <c r="C475" s="237">
        <v>4300</v>
      </c>
      <c r="G475" s="185"/>
      <c r="H475" s="185"/>
      <c r="I475" s="193"/>
      <c r="J475" s="194"/>
    </row>
    <row r="476" spans="1:10" s="173" customFormat="1" ht="17.45" customHeight="1">
      <c r="A476" s="236" t="s">
        <v>909</v>
      </c>
      <c r="B476" s="236" t="s">
        <v>910</v>
      </c>
      <c r="C476" s="237">
        <v>3600.2</v>
      </c>
      <c r="G476" s="185"/>
      <c r="H476" s="185"/>
      <c r="I476" s="193"/>
      <c r="J476" s="194"/>
    </row>
    <row r="477" spans="1:10" s="173" customFormat="1" ht="17.45" customHeight="1">
      <c r="A477" s="236" t="s">
        <v>911</v>
      </c>
      <c r="B477" s="236" t="s">
        <v>910</v>
      </c>
      <c r="C477" s="237">
        <v>3600.2</v>
      </c>
      <c r="G477" s="185"/>
      <c r="H477" s="185"/>
      <c r="I477" s="193"/>
      <c r="J477" s="194"/>
    </row>
    <row r="478" spans="1:10" s="173" customFormat="1" ht="17.45" customHeight="1">
      <c r="A478" s="234" t="s">
        <v>912</v>
      </c>
      <c r="B478" s="234" t="s">
        <v>913</v>
      </c>
      <c r="C478" s="235">
        <v>2000</v>
      </c>
      <c r="G478" s="185"/>
      <c r="H478" s="185"/>
      <c r="I478" s="193"/>
      <c r="J478" s="194"/>
    </row>
    <row r="479" spans="1:10" s="173" customFormat="1" ht="17.45" customHeight="1">
      <c r="A479" s="236" t="s">
        <v>914</v>
      </c>
      <c r="B479" s="236" t="s">
        <v>915</v>
      </c>
      <c r="C479" s="237">
        <v>2000</v>
      </c>
      <c r="G479" s="185"/>
      <c r="H479" s="185"/>
      <c r="I479" s="193"/>
      <c r="J479" s="194"/>
    </row>
    <row r="480" spans="1:10" s="173" customFormat="1" ht="17.45" customHeight="1">
      <c r="A480" s="236" t="s">
        <v>916</v>
      </c>
      <c r="B480" s="236" t="s">
        <v>917</v>
      </c>
      <c r="C480" s="237">
        <v>2000</v>
      </c>
      <c r="G480" s="185"/>
      <c r="H480" s="185"/>
      <c r="I480" s="193"/>
      <c r="J480" s="194"/>
    </row>
    <row r="481" spans="1:10" s="173" customFormat="1" ht="17.45" customHeight="1">
      <c r="A481" s="234" t="s">
        <v>918</v>
      </c>
      <c r="B481" s="234" t="s">
        <v>919</v>
      </c>
      <c r="C481" s="235">
        <v>140</v>
      </c>
      <c r="G481" s="185"/>
      <c r="H481" s="185"/>
      <c r="I481" s="193"/>
      <c r="J481" s="194"/>
    </row>
    <row r="482" spans="1:10" s="173" customFormat="1" ht="17.45" customHeight="1">
      <c r="A482" s="236" t="s">
        <v>920</v>
      </c>
      <c r="B482" s="236" t="s">
        <v>921</v>
      </c>
      <c r="C482" s="237">
        <v>140</v>
      </c>
      <c r="G482" s="185"/>
      <c r="H482" s="185"/>
      <c r="I482" s="193"/>
      <c r="J482" s="194"/>
    </row>
    <row r="483" spans="1:10" s="173" customFormat="1" ht="17.45" customHeight="1">
      <c r="A483" s="236" t="s">
        <v>920</v>
      </c>
      <c r="B483" s="236" t="s">
        <v>921</v>
      </c>
      <c r="C483" s="237">
        <v>140</v>
      </c>
      <c r="G483" s="185"/>
      <c r="H483" s="185"/>
      <c r="I483" s="193"/>
      <c r="J483" s="194"/>
    </row>
    <row r="484" spans="1:10" s="173" customFormat="1" ht="17.45" customHeight="1">
      <c r="A484" s="234" t="s">
        <v>922</v>
      </c>
      <c r="B484" s="234" t="s">
        <v>923</v>
      </c>
      <c r="C484" s="235">
        <v>19443.98</v>
      </c>
      <c r="G484" s="185"/>
      <c r="H484" s="185"/>
      <c r="I484" s="193"/>
      <c r="J484" s="194"/>
    </row>
    <row r="485" spans="1:10" s="173" customFormat="1" ht="17.45" customHeight="1">
      <c r="A485" s="236" t="s">
        <v>924</v>
      </c>
      <c r="B485" s="236" t="s">
        <v>925</v>
      </c>
      <c r="C485" s="237">
        <v>8273.15</v>
      </c>
      <c r="G485" s="185"/>
      <c r="H485" s="185"/>
      <c r="I485" s="193"/>
      <c r="J485" s="194"/>
    </row>
    <row r="486" spans="1:10" s="173" customFormat="1" ht="17.45" customHeight="1">
      <c r="A486" s="236" t="s">
        <v>926</v>
      </c>
      <c r="B486" s="236" t="s">
        <v>77</v>
      </c>
      <c r="C486" s="237">
        <v>3716.75</v>
      </c>
      <c r="G486" s="185"/>
      <c r="H486" s="185"/>
      <c r="I486" s="193"/>
      <c r="J486" s="194"/>
    </row>
    <row r="487" spans="1:10" s="173" customFormat="1" ht="17.45" customHeight="1">
      <c r="A487" s="236" t="s">
        <v>927</v>
      </c>
      <c r="B487" s="236" t="s">
        <v>928</v>
      </c>
      <c r="C487" s="237">
        <v>25</v>
      </c>
      <c r="G487" s="185"/>
      <c r="H487" s="185"/>
      <c r="I487" s="193"/>
      <c r="J487" s="194"/>
    </row>
    <row r="488" spans="1:10" s="173" customFormat="1" ht="17.45" customHeight="1">
      <c r="A488" s="236" t="s">
        <v>929</v>
      </c>
      <c r="B488" s="236" t="s">
        <v>930</v>
      </c>
      <c r="C488" s="237">
        <v>15</v>
      </c>
      <c r="G488" s="185"/>
      <c r="H488" s="185"/>
      <c r="I488" s="193"/>
      <c r="J488" s="194"/>
    </row>
    <row r="489" spans="1:10" s="173" customFormat="1" ht="17.45" customHeight="1">
      <c r="A489" s="236" t="s">
        <v>931</v>
      </c>
      <c r="B489" s="236" t="s">
        <v>932</v>
      </c>
      <c r="C489" s="237">
        <v>528.38</v>
      </c>
      <c r="G489" s="185"/>
      <c r="H489" s="185"/>
      <c r="I489" s="193"/>
      <c r="J489" s="194"/>
    </row>
    <row r="490" spans="1:10" s="173" customFormat="1" ht="17.45" customHeight="1">
      <c r="A490" s="236" t="s">
        <v>933</v>
      </c>
      <c r="B490" s="236" t="s">
        <v>96</v>
      </c>
      <c r="C490" s="237">
        <v>3988.02</v>
      </c>
      <c r="G490" s="185"/>
      <c r="H490" s="185"/>
      <c r="I490" s="193"/>
      <c r="J490" s="194"/>
    </row>
    <row r="491" spans="1:10" s="173" customFormat="1" ht="17.45" customHeight="1">
      <c r="A491" s="236" t="s">
        <v>934</v>
      </c>
      <c r="B491" s="236" t="s">
        <v>935</v>
      </c>
      <c r="C491" s="237">
        <v>6360</v>
      </c>
      <c r="G491" s="185"/>
      <c r="H491" s="185"/>
      <c r="I491" s="193"/>
      <c r="J491" s="194"/>
    </row>
    <row r="492" spans="1:10" s="173" customFormat="1" ht="17.45" customHeight="1">
      <c r="A492" s="236" t="s">
        <v>936</v>
      </c>
      <c r="B492" s="236" t="s">
        <v>937</v>
      </c>
      <c r="C492" s="237">
        <v>6360</v>
      </c>
      <c r="G492" s="185"/>
      <c r="H492" s="185"/>
      <c r="I492" s="193"/>
      <c r="J492" s="194"/>
    </row>
    <row r="493" spans="1:10" s="173" customFormat="1" ht="17.45" customHeight="1">
      <c r="A493" s="236" t="s">
        <v>938</v>
      </c>
      <c r="B493" s="236" t="s">
        <v>939</v>
      </c>
      <c r="C493" s="237">
        <v>3594.57</v>
      </c>
      <c r="G493" s="185"/>
      <c r="H493" s="185"/>
      <c r="I493" s="193"/>
      <c r="J493" s="194"/>
    </row>
    <row r="494" spans="1:10" s="173" customFormat="1" ht="17.45" customHeight="1">
      <c r="A494" s="236" t="s">
        <v>940</v>
      </c>
      <c r="B494" s="236" t="s">
        <v>77</v>
      </c>
      <c r="C494" s="237">
        <v>261.36</v>
      </c>
      <c r="G494" s="185"/>
      <c r="H494" s="185"/>
      <c r="I494" s="193"/>
      <c r="J494" s="194"/>
    </row>
    <row r="495" spans="1:10" s="173" customFormat="1" ht="17.45" customHeight="1">
      <c r="A495" s="236" t="s">
        <v>941</v>
      </c>
      <c r="B495" s="236" t="s">
        <v>942</v>
      </c>
      <c r="C495" s="237">
        <v>10</v>
      </c>
      <c r="G495" s="185"/>
      <c r="H495" s="185"/>
      <c r="I495" s="193"/>
      <c r="J495" s="194"/>
    </row>
    <row r="496" spans="1:10" s="173" customFormat="1" ht="17.45" customHeight="1">
      <c r="A496" s="236" t="s">
        <v>943</v>
      </c>
      <c r="B496" s="236" t="s">
        <v>944</v>
      </c>
      <c r="C496" s="237">
        <v>40</v>
      </c>
      <c r="G496" s="185"/>
      <c r="H496" s="185"/>
      <c r="I496" s="193"/>
      <c r="J496" s="194"/>
    </row>
    <row r="497" spans="1:10" s="173" customFormat="1" ht="17.45" customHeight="1">
      <c r="A497" s="236" t="s">
        <v>945</v>
      </c>
      <c r="B497" s="236" t="s">
        <v>946</v>
      </c>
      <c r="C497" s="237">
        <v>12</v>
      </c>
      <c r="G497" s="185"/>
      <c r="H497" s="185"/>
      <c r="I497" s="193"/>
      <c r="J497" s="194"/>
    </row>
    <row r="498" spans="1:10" s="173" customFormat="1" ht="17.45" customHeight="1">
      <c r="A498" s="236" t="s">
        <v>947</v>
      </c>
      <c r="B498" s="236" t="s">
        <v>948</v>
      </c>
      <c r="C498" s="237">
        <v>30</v>
      </c>
      <c r="G498" s="185"/>
      <c r="H498" s="185"/>
      <c r="I498" s="193"/>
      <c r="J498" s="194"/>
    </row>
    <row r="499" spans="1:10" s="173" customFormat="1" ht="17.45" customHeight="1">
      <c r="A499" s="236" t="s">
        <v>949</v>
      </c>
      <c r="B499" s="236" t="s">
        <v>950</v>
      </c>
      <c r="C499" s="237">
        <v>214.64</v>
      </c>
      <c r="G499" s="185"/>
      <c r="H499" s="185"/>
      <c r="I499" s="193"/>
      <c r="J499" s="194"/>
    </row>
    <row r="500" spans="1:10" s="173" customFormat="1" ht="17.45" customHeight="1">
      <c r="A500" s="236" t="s">
        <v>951</v>
      </c>
      <c r="B500" s="236" t="s">
        <v>952</v>
      </c>
      <c r="C500" s="237">
        <v>3026.57</v>
      </c>
      <c r="G500" s="185"/>
      <c r="H500" s="185"/>
      <c r="I500" s="193"/>
      <c r="J500" s="194"/>
    </row>
    <row r="501" spans="1:10" s="173" customFormat="1" ht="17.45" customHeight="1">
      <c r="A501" s="236" t="s">
        <v>953</v>
      </c>
      <c r="B501" s="236" t="s">
        <v>954</v>
      </c>
      <c r="C501" s="237">
        <v>1216.26</v>
      </c>
      <c r="G501" s="185"/>
      <c r="H501" s="185"/>
      <c r="I501" s="193"/>
      <c r="J501" s="194"/>
    </row>
    <row r="502" spans="1:10" s="173" customFormat="1" ht="17.45" customHeight="1">
      <c r="A502" s="236" t="s">
        <v>955</v>
      </c>
      <c r="B502" s="236" t="s">
        <v>956</v>
      </c>
      <c r="C502" s="237">
        <v>83.26</v>
      </c>
      <c r="G502" s="185"/>
      <c r="H502" s="185"/>
      <c r="I502" s="193"/>
      <c r="J502" s="194"/>
    </row>
    <row r="503" spans="1:10" s="173" customFormat="1" ht="17.45" customHeight="1">
      <c r="A503" s="236" t="s">
        <v>957</v>
      </c>
      <c r="B503" s="236" t="s">
        <v>958</v>
      </c>
      <c r="C503" s="237">
        <v>910</v>
      </c>
      <c r="G503" s="185"/>
      <c r="H503" s="185"/>
      <c r="I503" s="193"/>
      <c r="J503" s="194"/>
    </row>
    <row r="504" spans="1:10" s="173" customFormat="1" ht="17.45" customHeight="1">
      <c r="A504" s="236" t="s">
        <v>959</v>
      </c>
      <c r="B504" s="236" t="s">
        <v>960</v>
      </c>
      <c r="C504" s="237">
        <v>223</v>
      </c>
      <c r="G504" s="185"/>
      <c r="H504" s="185"/>
      <c r="I504" s="193"/>
      <c r="J504" s="194"/>
    </row>
    <row r="505" spans="1:10" s="173" customFormat="1" ht="17.45" customHeight="1">
      <c r="A505" s="234" t="s">
        <v>961</v>
      </c>
      <c r="B505" s="234" t="s">
        <v>962</v>
      </c>
      <c r="C505" s="235">
        <v>20236.099999999999</v>
      </c>
      <c r="G505" s="185"/>
      <c r="H505" s="185"/>
      <c r="I505" s="193"/>
      <c r="J505" s="194"/>
    </row>
    <row r="506" spans="1:10" s="173" customFormat="1" ht="17.45" customHeight="1">
      <c r="A506" s="236" t="s">
        <v>963</v>
      </c>
      <c r="B506" s="236" t="s">
        <v>964</v>
      </c>
      <c r="C506" s="237">
        <v>150</v>
      </c>
      <c r="G506" s="185"/>
      <c r="H506" s="185"/>
      <c r="I506" s="193"/>
      <c r="J506" s="194"/>
    </row>
    <row r="507" spans="1:10" s="173" customFormat="1" ht="17.45" customHeight="1">
      <c r="A507" s="236" t="s">
        <v>965</v>
      </c>
      <c r="B507" s="236" t="s">
        <v>966</v>
      </c>
      <c r="C507" s="237">
        <v>150</v>
      </c>
      <c r="G507" s="185"/>
      <c r="H507" s="185"/>
      <c r="I507" s="193"/>
      <c r="J507" s="194"/>
    </row>
    <row r="508" spans="1:10" s="173" customFormat="1" ht="17.45" customHeight="1">
      <c r="A508" s="236" t="s">
        <v>967</v>
      </c>
      <c r="B508" s="236" t="s">
        <v>968</v>
      </c>
      <c r="C508" s="237">
        <v>11776.35</v>
      </c>
      <c r="G508" s="185"/>
      <c r="H508" s="185"/>
      <c r="I508" s="193"/>
      <c r="J508" s="194"/>
    </row>
    <row r="509" spans="1:10" s="173" customFormat="1" ht="17.45" customHeight="1">
      <c r="A509" s="236" t="s">
        <v>969</v>
      </c>
      <c r="B509" s="236" t="s">
        <v>970</v>
      </c>
      <c r="C509" s="237">
        <v>11776.35</v>
      </c>
      <c r="G509" s="185"/>
      <c r="H509" s="185"/>
      <c r="I509" s="193"/>
      <c r="J509" s="194"/>
    </row>
    <row r="510" spans="1:10" s="173" customFormat="1" ht="17.45" customHeight="1">
      <c r="A510" s="236" t="s">
        <v>971</v>
      </c>
      <c r="B510" s="236" t="s">
        <v>972</v>
      </c>
      <c r="C510" s="237">
        <v>8309.75</v>
      </c>
      <c r="G510" s="185"/>
      <c r="H510" s="185"/>
      <c r="I510" s="193"/>
      <c r="J510" s="194"/>
    </row>
    <row r="511" spans="1:10" s="173" customFormat="1" ht="17.45" customHeight="1">
      <c r="A511" s="236" t="s">
        <v>973</v>
      </c>
      <c r="B511" s="236" t="s">
        <v>974</v>
      </c>
      <c r="C511" s="237">
        <v>3102.99</v>
      </c>
      <c r="G511" s="185"/>
      <c r="H511" s="185"/>
      <c r="I511" s="193"/>
      <c r="J511" s="194"/>
    </row>
    <row r="512" spans="1:10" s="173" customFormat="1" ht="17.45" customHeight="1">
      <c r="A512" s="236" t="s">
        <v>975</v>
      </c>
      <c r="B512" s="236" t="s">
        <v>976</v>
      </c>
      <c r="C512" s="237">
        <v>5206.76</v>
      </c>
      <c r="G512" s="185"/>
      <c r="H512" s="185"/>
      <c r="I512" s="193"/>
      <c r="J512" s="194"/>
    </row>
    <row r="513" spans="1:10" s="173" customFormat="1" ht="17.45" customHeight="1">
      <c r="A513" s="234" t="s">
        <v>977</v>
      </c>
      <c r="B513" s="234" t="s">
        <v>978</v>
      </c>
      <c r="C513" s="235">
        <v>1032.33</v>
      </c>
      <c r="G513" s="185"/>
      <c r="H513" s="185"/>
      <c r="I513" s="193"/>
      <c r="J513" s="194"/>
    </row>
    <row r="514" spans="1:10" s="173" customFormat="1" ht="17.45" customHeight="1">
      <c r="A514" s="236" t="s">
        <v>979</v>
      </c>
      <c r="B514" s="236" t="s">
        <v>980</v>
      </c>
      <c r="C514" s="237">
        <v>1032.33</v>
      </c>
      <c r="G514" s="185"/>
      <c r="H514" s="185"/>
      <c r="I514" s="193"/>
      <c r="J514" s="194"/>
    </row>
    <row r="515" spans="1:10" s="173" customFormat="1" ht="17.45" customHeight="1">
      <c r="A515" s="236" t="s">
        <v>981</v>
      </c>
      <c r="B515" s="236" t="s">
        <v>77</v>
      </c>
      <c r="C515" s="237">
        <v>675.1</v>
      </c>
      <c r="G515" s="185"/>
      <c r="H515" s="185"/>
      <c r="I515" s="193"/>
      <c r="J515" s="194"/>
    </row>
    <row r="516" spans="1:10" s="173" customFormat="1" ht="17.45" customHeight="1">
      <c r="A516" s="236" t="s">
        <v>982</v>
      </c>
      <c r="B516" s="236" t="s">
        <v>80</v>
      </c>
      <c r="C516" s="237">
        <v>98.44</v>
      </c>
      <c r="G516" s="185"/>
      <c r="H516" s="185"/>
      <c r="I516" s="193"/>
      <c r="J516" s="194"/>
    </row>
    <row r="517" spans="1:10" s="173" customFormat="1" ht="17.45" customHeight="1">
      <c r="A517" s="236" t="s">
        <v>983</v>
      </c>
      <c r="B517" s="236" t="s">
        <v>984</v>
      </c>
      <c r="C517" s="237">
        <v>11.22</v>
      </c>
      <c r="G517" s="185"/>
      <c r="H517" s="185"/>
      <c r="I517" s="193"/>
      <c r="J517" s="194"/>
    </row>
    <row r="518" spans="1:10" s="173" customFormat="1" ht="17.45" customHeight="1">
      <c r="A518" s="236" t="s">
        <v>985</v>
      </c>
      <c r="B518" s="236" t="s">
        <v>986</v>
      </c>
      <c r="C518" s="237">
        <v>7.1</v>
      </c>
      <c r="G518" s="185"/>
      <c r="H518" s="185"/>
      <c r="I518" s="193"/>
      <c r="J518" s="194"/>
    </row>
    <row r="519" spans="1:10" s="173" customFormat="1" ht="17.45" customHeight="1">
      <c r="A519" s="236" t="s">
        <v>987</v>
      </c>
      <c r="B519" s="236" t="s">
        <v>988</v>
      </c>
      <c r="C519" s="237">
        <v>159</v>
      </c>
      <c r="G519" s="185"/>
      <c r="H519" s="185"/>
      <c r="I519" s="193"/>
      <c r="J519" s="194"/>
    </row>
    <row r="520" spans="1:10" s="173" customFormat="1" ht="17.45" customHeight="1">
      <c r="A520" s="236" t="s">
        <v>989</v>
      </c>
      <c r="B520" s="236" t="s">
        <v>96</v>
      </c>
      <c r="C520" s="237">
        <v>81.47</v>
      </c>
      <c r="G520" s="185"/>
      <c r="H520" s="185"/>
      <c r="I520" s="193"/>
      <c r="J520" s="194"/>
    </row>
    <row r="521" spans="1:10" s="173" customFormat="1" ht="17.45" customHeight="1">
      <c r="A521" s="234" t="s">
        <v>990</v>
      </c>
      <c r="B521" s="234" t="s">
        <v>991</v>
      </c>
      <c r="C521" s="235">
        <v>10000</v>
      </c>
      <c r="G521" s="185"/>
      <c r="H521" s="185"/>
      <c r="I521" s="193"/>
      <c r="J521" s="194"/>
    </row>
    <row r="522" spans="1:10" s="173" customFormat="1" ht="17.45" customHeight="1">
      <c r="A522" s="236" t="s">
        <v>990</v>
      </c>
      <c r="B522" s="236" t="s">
        <v>991</v>
      </c>
      <c r="C522" s="237">
        <v>10000</v>
      </c>
      <c r="G522" s="185"/>
      <c r="H522" s="185"/>
      <c r="I522" s="193"/>
      <c r="J522" s="194"/>
    </row>
    <row r="523" spans="1:10" s="173" customFormat="1" ht="17.45" customHeight="1">
      <c r="A523" s="236" t="s">
        <v>990</v>
      </c>
      <c r="B523" s="236" t="s">
        <v>991</v>
      </c>
      <c r="C523" s="237">
        <v>10000</v>
      </c>
      <c r="G523" s="185"/>
      <c r="H523" s="185"/>
      <c r="I523" s="193"/>
      <c r="J523" s="194"/>
    </row>
    <row r="524" spans="1:10" s="173" customFormat="1" ht="17.45" customHeight="1">
      <c r="A524" s="234" t="s">
        <v>992</v>
      </c>
      <c r="B524" s="234" t="s">
        <v>993</v>
      </c>
      <c r="C524" s="235">
        <v>1771</v>
      </c>
      <c r="G524" s="185"/>
      <c r="H524" s="185"/>
      <c r="I524" s="193"/>
      <c r="J524" s="194"/>
    </row>
    <row r="525" spans="1:10" s="173" customFormat="1" ht="17.45" customHeight="1">
      <c r="A525" s="236" t="s">
        <v>994</v>
      </c>
      <c r="B525" s="236" t="s">
        <v>995</v>
      </c>
      <c r="C525" s="237">
        <v>1771</v>
      </c>
      <c r="G525" s="185"/>
      <c r="H525" s="185"/>
      <c r="I525" s="193"/>
      <c r="J525" s="194"/>
    </row>
    <row r="526" spans="1:10" s="173" customFormat="1" ht="17.45" customHeight="1">
      <c r="A526" s="236" t="s">
        <v>996</v>
      </c>
      <c r="B526" s="236" t="s">
        <v>997</v>
      </c>
      <c r="C526" s="237">
        <v>88</v>
      </c>
      <c r="G526" s="185"/>
      <c r="H526" s="185"/>
      <c r="I526" s="193"/>
      <c r="J526" s="194"/>
    </row>
    <row r="527" spans="1:10" s="173" customFormat="1" ht="17.45" customHeight="1">
      <c r="A527" s="236" t="s">
        <v>998</v>
      </c>
      <c r="B527" s="236" t="s">
        <v>999</v>
      </c>
      <c r="C527" s="237">
        <v>1683</v>
      </c>
      <c r="G527" s="185"/>
      <c r="H527" s="185"/>
      <c r="I527" s="193"/>
      <c r="J527" s="194"/>
    </row>
    <row r="528" spans="1:10" s="173" customFormat="1" ht="17.45" customHeight="1">
      <c r="A528" s="234" t="s">
        <v>63</v>
      </c>
      <c r="B528" s="234" t="s">
        <v>1000</v>
      </c>
      <c r="C528" s="235">
        <v>124044</v>
      </c>
      <c r="G528" s="185"/>
      <c r="H528" s="185"/>
      <c r="I528" s="193"/>
      <c r="J528" s="194"/>
    </row>
    <row r="529" spans="1:10" s="173" customFormat="1" ht="17.45" customHeight="1">
      <c r="A529" s="236" t="s">
        <v>65</v>
      </c>
      <c r="B529" s="236" t="s">
        <v>1001</v>
      </c>
      <c r="C529" s="237">
        <v>124044</v>
      </c>
      <c r="G529" s="185"/>
      <c r="H529" s="185"/>
      <c r="I529" s="193"/>
      <c r="J529" s="194"/>
    </row>
    <row r="530" spans="1:10" s="173" customFormat="1" ht="17.45" customHeight="1">
      <c r="A530" s="236" t="s">
        <v>67</v>
      </c>
      <c r="B530" s="236" t="s">
        <v>1002</v>
      </c>
      <c r="C530" s="237">
        <v>71478</v>
      </c>
      <c r="G530" s="185"/>
      <c r="H530" s="185"/>
      <c r="I530" s="193"/>
      <c r="J530" s="194"/>
    </row>
    <row r="531" spans="1:10" s="173" customFormat="1" ht="17.45" customHeight="1">
      <c r="A531" s="236" t="s">
        <v>1003</v>
      </c>
      <c r="B531" s="236" t="s">
        <v>1004</v>
      </c>
      <c r="C531" s="237">
        <v>37</v>
      </c>
      <c r="G531" s="185"/>
      <c r="H531" s="185"/>
      <c r="I531" s="193"/>
      <c r="J531" s="194"/>
    </row>
    <row r="532" spans="1:10" s="173" customFormat="1" ht="17.45" customHeight="1">
      <c r="A532" s="236" t="s">
        <v>1005</v>
      </c>
      <c r="B532" s="236" t="s">
        <v>1006</v>
      </c>
      <c r="C532" s="237">
        <v>234</v>
      </c>
      <c r="G532" s="185"/>
      <c r="H532" s="185"/>
      <c r="I532" s="193"/>
      <c r="J532" s="194"/>
    </row>
    <row r="533" spans="1:10" s="173" customFormat="1" ht="17.45" customHeight="1">
      <c r="A533" s="236" t="s">
        <v>1007</v>
      </c>
      <c r="B533" s="236" t="s">
        <v>1008</v>
      </c>
      <c r="C533" s="237">
        <v>52295</v>
      </c>
      <c r="G533" s="185"/>
      <c r="H533" s="185"/>
      <c r="I533" s="193"/>
      <c r="J533" s="194"/>
    </row>
    <row r="534" spans="1:10" s="173" customFormat="1" ht="17.45" customHeight="1">
      <c r="A534" s="294" t="s">
        <v>62</v>
      </c>
      <c r="B534" s="295"/>
      <c r="C534" s="235">
        <v>1189625.6599999999</v>
      </c>
      <c r="G534" s="185"/>
      <c r="H534" s="185"/>
      <c r="I534" s="193"/>
      <c r="J534" s="194"/>
    </row>
  </sheetData>
  <mergeCells count="2">
    <mergeCell ref="A2:C2"/>
    <mergeCell ref="A534:B534"/>
  </mergeCells>
  <phoneticPr fontId="50" type="noConversion"/>
  <printOptions horizontalCentered="1"/>
  <pageMargins left="0.74791666666666701" right="0.74791666666666701" top="0.98402777777777795" bottom="0.98402777777777795" header="0.51180555555555596" footer="0.51180555555555596"/>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61"/>
  <sheetViews>
    <sheetView workbookViewId="0">
      <selection activeCell="B65" sqref="B65"/>
    </sheetView>
  </sheetViews>
  <sheetFormatPr defaultColWidth="9" defaultRowHeight="15.75"/>
  <cols>
    <col min="1" max="1" width="17" style="74" customWidth="1"/>
    <col min="2" max="2" width="38.625" style="74" customWidth="1"/>
    <col min="3" max="3" width="17.25" style="75" customWidth="1"/>
    <col min="4" max="16384" width="9" style="74"/>
  </cols>
  <sheetData>
    <row r="1" spans="1:3" ht="21" customHeight="1">
      <c r="A1" s="69" t="s">
        <v>1009</v>
      </c>
    </row>
    <row r="2" spans="1:3" ht="24.75" customHeight="1">
      <c r="A2" s="296" t="s">
        <v>1010</v>
      </c>
      <c r="B2" s="297"/>
      <c r="C2" s="297"/>
    </row>
    <row r="3" spans="1:3" s="69" customFormat="1" ht="24" customHeight="1">
      <c r="C3" s="76" t="s">
        <v>20</v>
      </c>
    </row>
    <row r="4" spans="1:3" s="70" customFormat="1" ht="43.5" customHeight="1">
      <c r="A4" s="77" t="s">
        <v>71</v>
      </c>
      <c r="B4" s="77" t="s">
        <v>72</v>
      </c>
      <c r="C4" s="78" t="s">
        <v>4</v>
      </c>
    </row>
    <row r="5" spans="1:3" s="73" customFormat="1" ht="21.6" customHeight="1">
      <c r="A5" s="231" t="s">
        <v>1011</v>
      </c>
      <c r="B5" s="231" t="s">
        <v>1012</v>
      </c>
      <c r="C5" s="89">
        <f>SUM(C6:C13)</f>
        <v>326105.51163600001</v>
      </c>
    </row>
    <row r="6" spans="1:3" ht="21.6" customHeight="1">
      <c r="A6" s="232" t="s">
        <v>1013</v>
      </c>
      <c r="B6" s="232" t="s">
        <v>1014</v>
      </c>
      <c r="C6" s="92">
        <v>80826.960000000006</v>
      </c>
    </row>
    <row r="7" spans="1:3" ht="21.6" customHeight="1">
      <c r="A7" s="232" t="s">
        <v>1015</v>
      </c>
      <c r="B7" s="232" t="s">
        <v>1016</v>
      </c>
      <c r="C7" s="92">
        <f>72528.1-5</f>
        <v>72523.100000000006</v>
      </c>
    </row>
    <row r="8" spans="1:3" ht="21.6" customHeight="1">
      <c r="A8" s="232" t="s">
        <v>1017</v>
      </c>
      <c r="B8" s="232" t="s">
        <v>1018</v>
      </c>
      <c r="C8" s="92">
        <v>2658.97</v>
      </c>
    </row>
    <row r="9" spans="1:3" ht="21.6" customHeight="1">
      <c r="A9" s="232" t="s">
        <v>1019</v>
      </c>
      <c r="B9" s="232" t="s">
        <v>1020</v>
      </c>
      <c r="C9" s="92">
        <v>31463.711636</v>
      </c>
    </row>
    <row r="10" spans="1:3" ht="21.6" customHeight="1">
      <c r="A10" s="232" t="s">
        <v>1021</v>
      </c>
      <c r="B10" s="232" t="s">
        <v>1022</v>
      </c>
      <c r="C10" s="92">
        <v>47241.91</v>
      </c>
    </row>
    <row r="11" spans="1:3" ht="21.6" customHeight="1">
      <c r="A11" s="232" t="s">
        <v>1023</v>
      </c>
      <c r="B11" s="232" t="s">
        <v>1024</v>
      </c>
      <c r="C11" s="92">
        <v>32955.26</v>
      </c>
    </row>
    <row r="12" spans="1:3" ht="21.6" customHeight="1">
      <c r="A12" s="232" t="s">
        <v>1025</v>
      </c>
      <c r="B12" s="232" t="s">
        <v>1026</v>
      </c>
      <c r="C12" s="92">
        <v>13180.27</v>
      </c>
    </row>
    <row r="13" spans="1:3" ht="21.6" customHeight="1">
      <c r="A13" s="232" t="s">
        <v>1027</v>
      </c>
      <c r="B13" s="232" t="s">
        <v>1028</v>
      </c>
      <c r="C13" s="92">
        <v>45255.33</v>
      </c>
    </row>
    <row r="14" spans="1:3" s="73" customFormat="1" ht="21.6" customHeight="1">
      <c r="A14" s="231" t="s">
        <v>1029</v>
      </c>
      <c r="B14" s="231" t="s">
        <v>1030</v>
      </c>
      <c r="C14" s="89">
        <f>SUM(C15:C40)</f>
        <v>137060.47</v>
      </c>
    </row>
    <row r="15" spans="1:3" ht="21.6" customHeight="1">
      <c r="A15" s="232" t="s">
        <v>1031</v>
      </c>
      <c r="B15" s="232" t="s">
        <v>1032</v>
      </c>
      <c r="C15" s="92">
        <v>4374.1099999999997</v>
      </c>
    </row>
    <row r="16" spans="1:3" ht="21.6" customHeight="1">
      <c r="A16" s="232" t="s">
        <v>1033</v>
      </c>
      <c r="B16" s="232" t="s">
        <v>1034</v>
      </c>
      <c r="C16" s="92">
        <v>2753.72</v>
      </c>
    </row>
    <row r="17" spans="1:3" ht="21.6" customHeight="1">
      <c r="A17" s="232" t="s">
        <v>1035</v>
      </c>
      <c r="B17" s="232" t="s">
        <v>1036</v>
      </c>
      <c r="C17" s="92">
        <v>359.07</v>
      </c>
    </row>
    <row r="18" spans="1:3" ht="21.6" customHeight="1">
      <c r="A18" s="232" t="s">
        <v>1037</v>
      </c>
      <c r="B18" s="232" t="s">
        <v>1038</v>
      </c>
      <c r="C18" s="92">
        <v>48.3</v>
      </c>
    </row>
    <row r="19" spans="1:3" ht="21.6" customHeight="1">
      <c r="A19" s="232" t="s">
        <v>1039</v>
      </c>
      <c r="B19" s="232" t="s">
        <v>1040</v>
      </c>
      <c r="C19" s="92">
        <v>2953.14</v>
      </c>
    </row>
    <row r="20" spans="1:3" ht="21.6" customHeight="1">
      <c r="A20" s="232" t="s">
        <v>1041</v>
      </c>
      <c r="B20" s="232" t="s">
        <v>1042</v>
      </c>
      <c r="C20" s="92">
        <v>12499.44</v>
      </c>
    </row>
    <row r="21" spans="1:3" ht="21.6" customHeight="1">
      <c r="A21" s="232" t="s">
        <v>1043</v>
      </c>
      <c r="B21" s="232" t="s">
        <v>1044</v>
      </c>
      <c r="C21" s="92">
        <v>1985.17</v>
      </c>
    </row>
    <row r="22" spans="1:3" ht="21.6" customHeight="1">
      <c r="A22" s="232" t="s">
        <v>1045</v>
      </c>
      <c r="B22" s="232" t="s">
        <v>1046</v>
      </c>
      <c r="C22" s="92">
        <v>9447.4699999999993</v>
      </c>
    </row>
    <row r="23" spans="1:3" ht="21.6" customHeight="1">
      <c r="A23" s="232" t="s">
        <v>1047</v>
      </c>
      <c r="B23" s="232" t="s">
        <v>1048</v>
      </c>
      <c r="C23" s="92">
        <v>5221.58</v>
      </c>
    </row>
    <row r="24" spans="1:3" ht="21.6" customHeight="1">
      <c r="A24" s="232" t="s">
        <v>1049</v>
      </c>
      <c r="B24" s="232" t="s">
        <v>1050</v>
      </c>
      <c r="C24" s="92">
        <v>6617.32</v>
      </c>
    </row>
    <row r="25" spans="1:3" ht="21.6" customHeight="1">
      <c r="A25" s="232" t="s">
        <v>1051</v>
      </c>
      <c r="B25" s="232" t="s">
        <v>1052</v>
      </c>
      <c r="C25" s="92">
        <v>10231.24</v>
      </c>
    </row>
    <row r="26" spans="1:3" ht="21.6" customHeight="1">
      <c r="A26" s="232" t="s">
        <v>1053</v>
      </c>
      <c r="B26" s="232" t="s">
        <v>1054</v>
      </c>
      <c r="C26" s="92">
        <v>5619.94</v>
      </c>
    </row>
    <row r="27" spans="1:3" ht="21.6" customHeight="1">
      <c r="A27" s="232" t="s">
        <v>1055</v>
      </c>
      <c r="B27" s="232" t="s">
        <v>1056</v>
      </c>
      <c r="C27" s="92">
        <v>1159.7</v>
      </c>
    </row>
    <row r="28" spans="1:3" ht="21.6" customHeight="1">
      <c r="A28" s="232" t="s">
        <v>1057</v>
      </c>
      <c r="B28" s="232" t="s">
        <v>1058</v>
      </c>
      <c r="C28" s="92">
        <v>4433.34</v>
      </c>
    </row>
    <row r="29" spans="1:3" ht="21.6" customHeight="1">
      <c r="A29" s="232" t="s">
        <v>1059</v>
      </c>
      <c r="B29" s="232" t="s">
        <v>1060</v>
      </c>
      <c r="C29" s="92">
        <v>313.87</v>
      </c>
    </row>
    <row r="30" spans="1:3" ht="21.6" customHeight="1">
      <c r="A30" s="232" t="s">
        <v>1061</v>
      </c>
      <c r="B30" s="232" t="s">
        <v>1062</v>
      </c>
      <c r="C30" s="92">
        <v>10493.05</v>
      </c>
    </row>
    <row r="31" spans="1:3" ht="21.6" customHeight="1">
      <c r="A31" s="232" t="s">
        <v>1063</v>
      </c>
      <c r="B31" s="232" t="s">
        <v>1064</v>
      </c>
      <c r="C31" s="92">
        <v>269.39999999999998</v>
      </c>
    </row>
    <row r="32" spans="1:3" ht="21.6" customHeight="1">
      <c r="A32" s="232" t="s">
        <v>1065</v>
      </c>
      <c r="B32" s="232" t="s">
        <v>1066</v>
      </c>
      <c r="C32" s="92">
        <v>1053.57</v>
      </c>
    </row>
    <row r="33" spans="1:3" ht="21.6" customHeight="1">
      <c r="A33" s="232" t="s">
        <v>1067</v>
      </c>
      <c r="B33" s="232" t="s">
        <v>1068</v>
      </c>
      <c r="C33" s="92">
        <v>13331.89</v>
      </c>
    </row>
    <row r="34" spans="1:3" ht="21.6" customHeight="1">
      <c r="A34" s="232" t="s">
        <v>1069</v>
      </c>
      <c r="B34" s="232" t="s">
        <v>1070</v>
      </c>
      <c r="C34" s="92">
        <v>5343.02</v>
      </c>
    </row>
    <row r="35" spans="1:3" ht="21.6" customHeight="1">
      <c r="A35" s="232" t="s">
        <v>1071</v>
      </c>
      <c r="B35" s="232" t="s">
        <v>1072</v>
      </c>
      <c r="C35" s="92">
        <v>2416.84</v>
      </c>
    </row>
    <row r="36" spans="1:3" ht="21.6" customHeight="1">
      <c r="A36" s="232" t="s">
        <v>1073</v>
      </c>
      <c r="B36" s="232" t="s">
        <v>1074</v>
      </c>
      <c r="C36" s="92">
        <v>1994.35</v>
      </c>
    </row>
    <row r="37" spans="1:3" ht="21.6" customHeight="1">
      <c r="A37" s="232" t="s">
        <v>1075</v>
      </c>
      <c r="B37" s="232" t="s">
        <v>1076</v>
      </c>
      <c r="C37" s="92">
        <v>6922.28</v>
      </c>
    </row>
    <row r="38" spans="1:3" ht="21.6" customHeight="1">
      <c r="A38" s="232" t="s">
        <v>1077</v>
      </c>
      <c r="B38" s="232" t="s">
        <v>1078</v>
      </c>
      <c r="C38" s="92">
        <v>10151.280000000001</v>
      </c>
    </row>
    <row r="39" spans="1:3" ht="21.6" customHeight="1">
      <c r="A39" s="232" t="s">
        <v>1079</v>
      </c>
      <c r="B39" s="232" t="s">
        <v>1080</v>
      </c>
      <c r="C39" s="92">
        <v>16.649999999999999</v>
      </c>
    </row>
    <row r="40" spans="1:3" ht="21.6" customHeight="1">
      <c r="A40" s="232" t="s">
        <v>1081</v>
      </c>
      <c r="B40" s="232" t="s">
        <v>1082</v>
      </c>
      <c r="C40" s="92">
        <v>17050.73</v>
      </c>
    </row>
    <row r="41" spans="1:3" s="73" customFormat="1" ht="21.6" customHeight="1">
      <c r="A41" s="231" t="s">
        <v>1083</v>
      </c>
      <c r="B41" s="231" t="s">
        <v>1084</v>
      </c>
      <c r="C41" s="89">
        <f>SUM(C42:C52)</f>
        <v>131083.65</v>
      </c>
    </row>
    <row r="42" spans="1:3" ht="21.6" customHeight="1">
      <c r="A42" s="232" t="s">
        <v>1085</v>
      </c>
      <c r="B42" s="232" t="s">
        <v>1086</v>
      </c>
      <c r="C42" s="92">
        <v>692.39</v>
      </c>
    </row>
    <row r="43" spans="1:3" ht="21.6" customHeight="1">
      <c r="A43" s="232" t="s">
        <v>1087</v>
      </c>
      <c r="B43" s="232" t="s">
        <v>1088</v>
      </c>
      <c r="C43" s="92">
        <v>83303.8</v>
      </c>
    </row>
    <row r="44" spans="1:3" ht="21.6" customHeight="1">
      <c r="A44" s="232" t="s">
        <v>1089</v>
      </c>
      <c r="B44" s="232" t="s">
        <v>1090</v>
      </c>
      <c r="C44" s="92">
        <v>233.17</v>
      </c>
    </row>
    <row r="45" spans="1:3" ht="21.6" customHeight="1">
      <c r="A45" s="232" t="s">
        <v>1091</v>
      </c>
      <c r="B45" s="232" t="s">
        <v>1092</v>
      </c>
      <c r="C45" s="92">
        <v>1002.65</v>
      </c>
    </row>
    <row r="46" spans="1:3" ht="21.6" customHeight="1">
      <c r="A46" s="232" t="s">
        <v>1093</v>
      </c>
      <c r="B46" s="232" t="s">
        <v>1094</v>
      </c>
      <c r="C46" s="92">
        <v>178.16</v>
      </c>
    </row>
    <row r="47" spans="1:3" ht="21.6" customHeight="1">
      <c r="A47" s="232" t="s">
        <v>1095</v>
      </c>
      <c r="B47" s="232" t="s">
        <v>1096</v>
      </c>
      <c r="C47" s="92">
        <v>216.22</v>
      </c>
    </row>
    <row r="48" spans="1:3" ht="21.6" customHeight="1">
      <c r="A48" s="232" t="s">
        <v>1097</v>
      </c>
      <c r="B48" s="232" t="s">
        <v>1098</v>
      </c>
      <c r="C48" s="92">
        <v>2734.73</v>
      </c>
    </row>
    <row r="49" spans="1:3" ht="21.6" customHeight="1">
      <c r="A49" s="232" t="s">
        <v>1099</v>
      </c>
      <c r="B49" s="232" t="s">
        <v>1100</v>
      </c>
      <c r="C49" s="92">
        <v>287.94</v>
      </c>
    </row>
    <row r="50" spans="1:3" ht="21.6" customHeight="1">
      <c r="A50" s="232" t="s">
        <v>1101</v>
      </c>
      <c r="B50" s="232" t="s">
        <v>970</v>
      </c>
      <c r="C50" s="92">
        <v>19159.43</v>
      </c>
    </row>
    <row r="51" spans="1:3" ht="21.6" customHeight="1">
      <c r="A51" s="232" t="s">
        <v>1102</v>
      </c>
      <c r="B51" s="232" t="s">
        <v>1103</v>
      </c>
      <c r="C51" s="92">
        <v>20641.29</v>
      </c>
    </row>
    <row r="52" spans="1:3" ht="21.6" customHeight="1">
      <c r="A52" s="232" t="s">
        <v>1104</v>
      </c>
      <c r="B52" s="232" t="s">
        <v>1105</v>
      </c>
      <c r="C52" s="92">
        <v>2633.87</v>
      </c>
    </row>
    <row r="53" spans="1:3" s="73" customFormat="1" ht="21.6" customHeight="1">
      <c r="A53" s="231" t="s">
        <v>1106</v>
      </c>
      <c r="B53" s="231" t="s">
        <v>1107</v>
      </c>
      <c r="C53" s="89">
        <f>SUM(C54:C60)</f>
        <v>13119.94</v>
      </c>
    </row>
    <row r="54" spans="1:3" ht="21.6" customHeight="1">
      <c r="A54" s="232" t="s">
        <v>1108</v>
      </c>
      <c r="B54" s="232" t="s">
        <v>1109</v>
      </c>
      <c r="C54" s="92">
        <v>2463.87</v>
      </c>
    </row>
    <row r="55" spans="1:3" ht="21.6" customHeight="1">
      <c r="A55" s="232" t="s">
        <v>1110</v>
      </c>
      <c r="B55" s="232" t="s">
        <v>1111</v>
      </c>
      <c r="C55" s="92">
        <v>5735.93</v>
      </c>
    </row>
    <row r="56" spans="1:3" ht="21.6" customHeight="1">
      <c r="A56" s="232" t="s">
        <v>1112</v>
      </c>
      <c r="B56" s="232" t="s">
        <v>1113</v>
      </c>
      <c r="C56" s="92">
        <v>3251.6</v>
      </c>
    </row>
    <row r="57" spans="1:3" ht="21.6" customHeight="1">
      <c r="A57" s="232" t="s">
        <v>1114</v>
      </c>
      <c r="B57" s="232" t="s">
        <v>1115</v>
      </c>
      <c r="C57" s="92">
        <v>49</v>
      </c>
    </row>
    <row r="58" spans="1:3" ht="21.6" customHeight="1">
      <c r="A58" s="232" t="s">
        <v>1116</v>
      </c>
      <c r="B58" s="232" t="s">
        <v>1117</v>
      </c>
      <c r="C58" s="92">
        <v>47</v>
      </c>
    </row>
    <row r="59" spans="1:3" ht="21.6" customHeight="1">
      <c r="A59" s="232" t="s">
        <v>1118</v>
      </c>
      <c r="B59" s="232" t="s">
        <v>1119</v>
      </c>
      <c r="C59" s="92">
        <v>315.60000000000002</v>
      </c>
    </row>
    <row r="60" spans="1:3" ht="21.6" customHeight="1">
      <c r="A60" s="232" t="s">
        <v>1120</v>
      </c>
      <c r="B60" s="232" t="s">
        <v>1107</v>
      </c>
      <c r="C60" s="92">
        <v>1256.94</v>
      </c>
    </row>
    <row r="61" spans="1:3" s="73" customFormat="1" ht="21.6" customHeight="1">
      <c r="A61" s="298" t="s">
        <v>62</v>
      </c>
      <c r="B61" s="299"/>
      <c r="C61" s="233">
        <f>C5+C14+C41+C53</f>
        <v>607369.57163599995</v>
      </c>
    </row>
  </sheetData>
  <mergeCells count="2">
    <mergeCell ref="A2:C2"/>
    <mergeCell ref="A61:B61"/>
  </mergeCells>
  <phoneticPr fontId="50" type="noConversion"/>
  <printOptions horizontalCentered="1"/>
  <pageMargins left="0.90486111111111101" right="0.74791666666666701" top="0.98402777777777795" bottom="0.98402777777777795" header="0.51180555555555596" footer="0.5118055555555559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D33"/>
  <sheetViews>
    <sheetView workbookViewId="0">
      <selection activeCell="D5" sqref="D5"/>
    </sheetView>
  </sheetViews>
  <sheetFormatPr defaultColWidth="7" defaultRowHeight="15"/>
  <cols>
    <col min="1" max="1" width="20.875" style="222" customWidth="1"/>
    <col min="2" max="3" width="20.875" style="22" customWidth="1"/>
    <col min="4" max="8" width="14.5" style="22" customWidth="1"/>
    <col min="9" max="9" width="10.375" style="18" hidden="1" customWidth="1"/>
    <col min="10" max="10" width="9.625" style="24" hidden="1" customWidth="1"/>
    <col min="11" max="11" width="8.125" style="24" hidden="1" customWidth="1"/>
    <col min="12" max="12" width="9.625" style="25" hidden="1" customWidth="1"/>
    <col min="13" max="13" width="17.5" style="25" hidden="1" customWidth="1"/>
    <col min="14" max="14" width="12.5" style="26" hidden="1" customWidth="1"/>
    <col min="15" max="15" width="7" style="27" hidden="1" customWidth="1"/>
    <col min="16" max="17" width="7" style="24" hidden="1" customWidth="1"/>
    <col min="18" max="18" width="13.875" style="24" hidden="1" customWidth="1"/>
    <col min="19" max="19" width="7.875" style="24" hidden="1" customWidth="1"/>
    <col min="20" max="20" width="9.5" style="24" hidden="1" customWidth="1"/>
    <col min="21" max="21" width="6.875" style="24" hidden="1" customWidth="1"/>
    <col min="22" max="22" width="9" style="24" hidden="1" customWidth="1"/>
    <col min="23" max="23" width="5.875" style="24" hidden="1" customWidth="1"/>
    <col min="24" max="24" width="5.25" style="24" hidden="1" customWidth="1"/>
    <col min="25" max="25" width="6.5" style="24" hidden="1" customWidth="1"/>
    <col min="26" max="27" width="7" style="24" hidden="1" customWidth="1"/>
    <col min="28" max="28" width="10.625" style="24" hidden="1" customWidth="1"/>
    <col min="29" max="29" width="10.5" style="24" hidden="1" customWidth="1"/>
    <col min="30" max="30" width="7" style="24" hidden="1" customWidth="1"/>
    <col min="31" max="16384" width="7" style="24"/>
  </cols>
  <sheetData>
    <row r="1" spans="1:30" ht="21.75" customHeight="1">
      <c r="A1" s="223" t="s">
        <v>1121</v>
      </c>
      <c r="B1" s="28"/>
      <c r="C1" s="28"/>
      <c r="D1" s="28"/>
      <c r="E1" s="28"/>
      <c r="F1" s="28"/>
      <c r="G1" s="28"/>
      <c r="H1" s="28"/>
    </row>
    <row r="2" spans="1:30" ht="51.75" customHeight="1">
      <c r="A2" s="302" t="s">
        <v>1590</v>
      </c>
      <c r="B2" s="303"/>
      <c r="C2" s="303"/>
      <c r="D2" s="303"/>
      <c r="E2" s="303"/>
      <c r="F2" s="303"/>
      <c r="G2" s="303"/>
      <c r="H2" s="303"/>
      <c r="L2" s="24"/>
      <c r="M2" s="24"/>
      <c r="N2" s="24"/>
    </row>
    <row r="3" spans="1:30">
      <c r="H3" s="103" t="s">
        <v>1122</v>
      </c>
      <c r="J3" s="24">
        <v>12.11</v>
      </c>
      <c r="L3" s="24">
        <v>12.22</v>
      </c>
      <c r="M3" s="24"/>
      <c r="N3" s="24"/>
      <c r="R3" s="24">
        <v>1.2</v>
      </c>
    </row>
    <row r="4" spans="1:30" s="115" customFormat="1" ht="39.75" customHeight="1">
      <c r="A4" s="310" t="s">
        <v>1123</v>
      </c>
      <c r="B4" s="312" t="s">
        <v>1124</v>
      </c>
      <c r="C4" s="304" t="s">
        <v>1125</v>
      </c>
      <c r="D4" s="305"/>
      <c r="E4" s="306"/>
      <c r="F4" s="307" t="s">
        <v>1126</v>
      </c>
      <c r="G4" s="308"/>
      <c r="H4" s="309"/>
      <c r="I4" s="117"/>
      <c r="L4" s="118" t="s">
        <v>1127</v>
      </c>
      <c r="M4" s="118" t="s">
        <v>1128</v>
      </c>
      <c r="N4" s="118" t="s">
        <v>1129</v>
      </c>
      <c r="O4" s="122"/>
      <c r="R4" s="118" t="s">
        <v>1127</v>
      </c>
      <c r="S4" s="123" t="s">
        <v>1128</v>
      </c>
      <c r="T4" s="118" t="s">
        <v>1129</v>
      </c>
    </row>
    <row r="5" spans="1:30" s="115" customFormat="1" ht="39.75" customHeight="1">
      <c r="A5" s="311"/>
      <c r="B5" s="313"/>
      <c r="C5" s="224" t="s">
        <v>62</v>
      </c>
      <c r="D5" s="224" t="s">
        <v>1130</v>
      </c>
      <c r="E5" s="224" t="s">
        <v>1131</v>
      </c>
      <c r="F5" s="224" t="s">
        <v>62</v>
      </c>
      <c r="G5" s="224" t="s">
        <v>1130</v>
      </c>
      <c r="H5" s="224" t="s">
        <v>1131</v>
      </c>
      <c r="I5" s="117"/>
      <c r="L5" s="118"/>
      <c r="M5" s="118"/>
      <c r="N5" s="118"/>
      <c r="O5" s="122"/>
      <c r="R5" s="118"/>
      <c r="S5" s="123"/>
      <c r="T5" s="118"/>
    </row>
    <row r="6" spans="1:30" s="115" customFormat="1" ht="39.75" customHeight="1">
      <c r="A6" s="225" t="s">
        <v>1132</v>
      </c>
      <c r="B6" s="164">
        <v>9473</v>
      </c>
      <c r="C6" s="164">
        <f>D6+E6</f>
        <v>10810.83</v>
      </c>
      <c r="D6" s="164">
        <v>5836.8</v>
      </c>
      <c r="E6" s="164">
        <v>4974.03</v>
      </c>
      <c r="F6" s="164">
        <f>G6+H6</f>
        <v>4043.96</v>
      </c>
      <c r="G6" s="164">
        <v>3935.96</v>
      </c>
      <c r="H6" s="164">
        <v>108</v>
      </c>
      <c r="I6" s="164">
        <v>107.92</v>
      </c>
      <c r="J6" s="164">
        <v>107.92</v>
      </c>
      <c r="K6" s="164">
        <v>107.92</v>
      </c>
      <c r="L6" s="164">
        <v>107.92</v>
      </c>
      <c r="M6" s="164">
        <v>107.92</v>
      </c>
      <c r="N6" s="164">
        <v>107.92</v>
      </c>
      <c r="O6" s="164">
        <v>107.92</v>
      </c>
      <c r="P6" s="164">
        <v>107.92</v>
      </c>
      <c r="Q6" s="164">
        <v>107.92</v>
      </c>
      <c r="R6" s="164">
        <v>107.92</v>
      </c>
      <c r="S6" s="123"/>
      <c r="T6" s="118"/>
    </row>
    <row r="7" spans="1:30" s="115" customFormat="1" ht="39.75" customHeight="1">
      <c r="A7" s="225" t="s">
        <v>1133</v>
      </c>
      <c r="B7" s="164">
        <v>11849</v>
      </c>
      <c r="C7" s="164">
        <f t="shared" ref="C7:C17" si="0">D7+E7</f>
        <v>18521.95</v>
      </c>
      <c r="D7" s="164">
        <v>9600.5400000000009</v>
      </c>
      <c r="E7" s="164">
        <v>8921.41</v>
      </c>
      <c r="F7" s="164">
        <f t="shared" ref="F7:F17" si="1">G7+H7</f>
        <v>14030.08</v>
      </c>
      <c r="G7" s="164">
        <v>13835.02</v>
      </c>
      <c r="H7" s="164">
        <v>195.06</v>
      </c>
      <c r="I7" s="164">
        <v>195.06</v>
      </c>
      <c r="J7" s="164">
        <v>195.06</v>
      </c>
      <c r="K7" s="164">
        <v>195.06</v>
      </c>
      <c r="L7" s="164">
        <v>195.06</v>
      </c>
      <c r="M7" s="164">
        <v>195.06</v>
      </c>
      <c r="N7" s="164">
        <v>195.06</v>
      </c>
      <c r="O7" s="164">
        <v>195.06</v>
      </c>
      <c r="P7" s="164">
        <v>195.06</v>
      </c>
      <c r="Q7" s="164">
        <v>195.06</v>
      </c>
      <c r="R7" s="164">
        <v>195.06</v>
      </c>
      <c r="S7" s="123"/>
      <c r="T7" s="118"/>
    </row>
    <row r="8" spans="1:30" s="115" customFormat="1" ht="39.75" customHeight="1">
      <c r="A8" s="225" t="s">
        <v>1134</v>
      </c>
      <c r="B8" s="164">
        <v>10858</v>
      </c>
      <c r="C8" s="164">
        <f t="shared" si="0"/>
        <v>26161.489999999998</v>
      </c>
      <c r="D8" s="164">
        <v>19306.28</v>
      </c>
      <c r="E8" s="164">
        <v>6855.21</v>
      </c>
      <c r="F8" s="164">
        <f t="shared" si="1"/>
        <v>8329.41</v>
      </c>
      <c r="G8" s="164">
        <v>8036.41</v>
      </c>
      <c r="H8" s="164">
        <v>293</v>
      </c>
      <c r="I8" s="164">
        <v>292.72500000000002</v>
      </c>
      <c r="J8" s="164">
        <v>292.72500000000002</v>
      </c>
      <c r="K8" s="164">
        <v>292.72500000000002</v>
      </c>
      <c r="L8" s="164">
        <v>292.72500000000002</v>
      </c>
      <c r="M8" s="164">
        <v>292.72500000000002</v>
      </c>
      <c r="N8" s="164">
        <v>292.72500000000002</v>
      </c>
      <c r="O8" s="164">
        <v>292.72500000000002</v>
      </c>
      <c r="P8" s="164">
        <v>292.72500000000002</v>
      </c>
      <c r="Q8" s="164">
        <v>292.72500000000002</v>
      </c>
      <c r="R8" s="164">
        <v>292.72500000000002</v>
      </c>
      <c r="S8" s="123"/>
      <c r="T8" s="118"/>
    </row>
    <row r="9" spans="1:30" s="115" customFormat="1" ht="39.75" customHeight="1">
      <c r="A9" s="225" t="s">
        <v>1135</v>
      </c>
      <c r="B9" s="164">
        <v>12153</v>
      </c>
      <c r="C9" s="164">
        <f t="shared" si="0"/>
        <v>18141.93</v>
      </c>
      <c r="D9" s="164">
        <v>13286.5</v>
      </c>
      <c r="E9" s="164">
        <v>4855.43</v>
      </c>
      <c r="F9" s="164">
        <f t="shared" si="1"/>
        <v>8298.09</v>
      </c>
      <c r="G9" s="164">
        <v>8005.09</v>
      </c>
      <c r="H9" s="164">
        <v>293</v>
      </c>
      <c r="I9" s="164">
        <v>292.46699999999998</v>
      </c>
      <c r="J9" s="164">
        <v>292.46699999999998</v>
      </c>
      <c r="K9" s="164">
        <v>292.46699999999998</v>
      </c>
      <c r="L9" s="164">
        <v>292.46699999999998</v>
      </c>
      <c r="M9" s="164">
        <v>292.46699999999998</v>
      </c>
      <c r="N9" s="164">
        <v>292.46699999999998</v>
      </c>
      <c r="O9" s="164">
        <v>292.46699999999998</v>
      </c>
      <c r="P9" s="164">
        <v>292.46699999999998</v>
      </c>
      <c r="Q9" s="164">
        <v>292.46699999999998</v>
      </c>
      <c r="R9" s="164">
        <v>292.46699999999998</v>
      </c>
      <c r="S9" s="123"/>
      <c r="T9" s="118"/>
    </row>
    <row r="10" spans="1:30" s="115" customFormat="1" ht="39.75" customHeight="1">
      <c r="A10" s="225" t="s">
        <v>1136</v>
      </c>
      <c r="B10" s="164">
        <v>6171</v>
      </c>
      <c r="C10" s="164">
        <f t="shared" si="0"/>
        <v>55867.75</v>
      </c>
      <c r="D10" s="164">
        <v>45170.58</v>
      </c>
      <c r="E10" s="164">
        <v>10697.17</v>
      </c>
      <c r="F10" s="164">
        <f t="shared" si="1"/>
        <v>37948.480000000003</v>
      </c>
      <c r="G10" s="164">
        <v>36377.480000000003</v>
      </c>
      <c r="H10" s="164">
        <v>1571</v>
      </c>
      <c r="I10" s="164">
        <v>1570.0809999999999</v>
      </c>
      <c r="J10" s="164">
        <v>1570.0809999999999</v>
      </c>
      <c r="K10" s="164">
        <v>1570.0809999999999</v>
      </c>
      <c r="L10" s="164">
        <v>1570.0809999999999</v>
      </c>
      <c r="M10" s="164">
        <v>1570.0809999999999</v>
      </c>
      <c r="N10" s="164">
        <v>1570.0809999999999</v>
      </c>
      <c r="O10" s="164">
        <v>1570.0809999999999</v>
      </c>
      <c r="P10" s="164">
        <v>1570.0809999999999</v>
      </c>
      <c r="Q10" s="164">
        <v>1570.0809999999999</v>
      </c>
      <c r="R10" s="164">
        <v>1570.0809999999999</v>
      </c>
      <c r="S10" s="123"/>
      <c r="T10" s="118"/>
    </row>
    <row r="11" spans="1:30" s="115" customFormat="1" ht="39.75" customHeight="1">
      <c r="A11" s="225" t="s">
        <v>1137</v>
      </c>
      <c r="B11" s="164">
        <v>23610</v>
      </c>
      <c r="C11" s="164">
        <f t="shared" si="0"/>
        <v>40348.6</v>
      </c>
      <c r="D11" s="164">
        <v>32268.95</v>
      </c>
      <c r="E11" s="164">
        <v>8079.65</v>
      </c>
      <c r="F11" s="164">
        <f t="shared" si="1"/>
        <v>49265.73</v>
      </c>
      <c r="G11" s="164">
        <v>47474.73</v>
      </c>
      <c r="H11" s="164">
        <v>1791</v>
      </c>
      <c r="I11" s="164">
        <v>1790.53</v>
      </c>
      <c r="J11" s="164">
        <v>1790.53</v>
      </c>
      <c r="K11" s="164">
        <v>1790.53</v>
      </c>
      <c r="L11" s="164">
        <v>1790.53</v>
      </c>
      <c r="M11" s="164">
        <v>1790.53</v>
      </c>
      <c r="N11" s="164">
        <v>1790.53</v>
      </c>
      <c r="O11" s="164">
        <v>1790.53</v>
      </c>
      <c r="P11" s="164">
        <v>1790.53</v>
      </c>
      <c r="Q11" s="164">
        <v>1790.53</v>
      </c>
      <c r="R11" s="164">
        <v>1790.53</v>
      </c>
      <c r="S11" s="123"/>
      <c r="T11" s="118"/>
    </row>
    <row r="12" spans="1:30" ht="39.75" customHeight="1">
      <c r="A12" s="225" t="s">
        <v>1138</v>
      </c>
      <c r="B12" s="164">
        <v>4954</v>
      </c>
      <c r="C12" s="164">
        <f t="shared" si="0"/>
        <v>4759.63</v>
      </c>
      <c r="D12" s="164">
        <v>2755.9</v>
      </c>
      <c r="E12" s="164">
        <v>2003.73</v>
      </c>
      <c r="F12" s="164">
        <f t="shared" si="1"/>
        <v>6748.2</v>
      </c>
      <c r="G12" s="164">
        <v>6555</v>
      </c>
      <c r="H12" s="164">
        <v>193.2</v>
      </c>
      <c r="I12" s="164">
        <v>193.2</v>
      </c>
      <c r="J12" s="164">
        <v>193.2</v>
      </c>
      <c r="K12" s="164">
        <v>193.2</v>
      </c>
      <c r="L12" s="164">
        <v>193.2</v>
      </c>
      <c r="M12" s="164">
        <v>193.2</v>
      </c>
      <c r="N12" s="164">
        <v>193.2</v>
      </c>
      <c r="O12" s="164">
        <v>193.2</v>
      </c>
      <c r="P12" s="164">
        <v>193.2</v>
      </c>
      <c r="Q12" s="164">
        <v>193.2</v>
      </c>
      <c r="R12" s="164">
        <v>193.2</v>
      </c>
      <c r="S12" s="25" t="s">
        <v>1139</v>
      </c>
      <c r="T12" s="26">
        <v>643048.94999999995</v>
      </c>
      <c r="U12" s="27" t="e">
        <f>R12-A12</f>
        <v>#VALUE!</v>
      </c>
      <c r="V12" s="66" t="e">
        <f>T12-#REF!</f>
        <v>#REF!</v>
      </c>
      <c r="X12" s="24">
        <v>717759</v>
      </c>
      <c r="Z12" s="67" t="s">
        <v>25</v>
      </c>
      <c r="AA12" s="67" t="s">
        <v>1139</v>
      </c>
      <c r="AB12" s="68">
        <v>659380.53</v>
      </c>
      <c r="AC12" s="24" t="e">
        <f>#REF!-AB12</f>
        <v>#REF!</v>
      </c>
      <c r="AD12" s="24" t="e">
        <f>Z12-A12</f>
        <v>#VALUE!</v>
      </c>
    </row>
    <row r="13" spans="1:30" ht="39.75" customHeight="1">
      <c r="A13" s="225" t="s">
        <v>1140</v>
      </c>
      <c r="B13" s="164">
        <v>5694</v>
      </c>
      <c r="C13" s="164">
        <f t="shared" si="0"/>
        <v>4953.4400000000005</v>
      </c>
      <c r="D13" s="164">
        <v>3969.88</v>
      </c>
      <c r="E13" s="164">
        <v>983.56</v>
      </c>
      <c r="F13" s="164">
        <f t="shared" si="1"/>
        <v>3229.55</v>
      </c>
      <c r="G13" s="164">
        <v>3165.55</v>
      </c>
      <c r="H13" s="164">
        <v>64</v>
      </c>
      <c r="I13" s="164">
        <v>63.755000000000003</v>
      </c>
      <c r="J13" s="164">
        <v>63.755000000000003</v>
      </c>
      <c r="K13" s="164">
        <v>63.755000000000003</v>
      </c>
      <c r="L13" s="164">
        <v>63.755000000000003</v>
      </c>
      <c r="M13" s="164">
        <v>63.755000000000003</v>
      </c>
      <c r="N13" s="164">
        <v>63.755000000000003</v>
      </c>
      <c r="O13" s="164">
        <v>63.755000000000003</v>
      </c>
      <c r="P13" s="164">
        <v>63.755000000000003</v>
      </c>
      <c r="Q13" s="164">
        <v>63.755000000000003</v>
      </c>
      <c r="R13" s="164">
        <v>63.755000000000003</v>
      </c>
      <c r="S13" s="25"/>
      <c r="T13" s="26"/>
      <c r="U13" s="27"/>
      <c r="V13" s="66"/>
      <c r="Z13" s="67"/>
      <c r="AA13" s="67"/>
      <c r="AB13" s="68"/>
    </row>
    <row r="14" spans="1:30" ht="39.75" customHeight="1">
      <c r="A14" s="225" t="s">
        <v>1141</v>
      </c>
      <c r="B14" s="164">
        <v>481</v>
      </c>
      <c r="C14" s="164">
        <f t="shared" si="0"/>
        <v>3026.09</v>
      </c>
      <c r="D14" s="164">
        <v>2531.6</v>
      </c>
      <c r="E14" s="164">
        <v>494.49</v>
      </c>
      <c r="F14" s="164">
        <f t="shared" si="1"/>
        <v>2059.5699999999997</v>
      </c>
      <c r="G14" s="164">
        <v>2024.57</v>
      </c>
      <c r="H14" s="164">
        <v>35</v>
      </c>
      <c r="I14" s="164">
        <v>34.75</v>
      </c>
      <c r="J14" s="164">
        <v>34.75</v>
      </c>
      <c r="K14" s="164">
        <v>34.75</v>
      </c>
      <c r="L14" s="164">
        <v>34.75</v>
      </c>
      <c r="M14" s="164">
        <v>34.75</v>
      </c>
      <c r="N14" s="164">
        <v>34.75</v>
      </c>
      <c r="O14" s="164">
        <v>34.75</v>
      </c>
      <c r="P14" s="164">
        <v>34.75</v>
      </c>
      <c r="Q14" s="164">
        <v>34.75</v>
      </c>
      <c r="R14" s="164">
        <v>34.75</v>
      </c>
      <c r="S14" s="25"/>
      <c r="T14" s="26"/>
      <c r="U14" s="27"/>
      <c r="V14" s="66"/>
      <c r="Z14" s="67"/>
      <c r="AA14" s="67"/>
      <c r="AB14" s="68"/>
    </row>
    <row r="15" spans="1:30" ht="39.75" customHeight="1">
      <c r="A15" s="225" t="s">
        <v>1142</v>
      </c>
      <c r="B15" s="164">
        <v>852</v>
      </c>
      <c r="C15" s="164">
        <f t="shared" si="0"/>
        <v>3551.25</v>
      </c>
      <c r="D15" s="164">
        <v>2955</v>
      </c>
      <c r="E15" s="164">
        <v>596.25</v>
      </c>
      <c r="F15" s="164">
        <f t="shared" si="1"/>
        <v>2696.92</v>
      </c>
      <c r="G15" s="164">
        <v>2601.92</v>
      </c>
      <c r="H15" s="164">
        <v>95</v>
      </c>
      <c r="I15" s="164">
        <v>94.99</v>
      </c>
      <c r="J15" s="164">
        <v>94.99</v>
      </c>
      <c r="K15" s="164">
        <v>94.99</v>
      </c>
      <c r="L15" s="164">
        <v>94.99</v>
      </c>
      <c r="M15" s="164">
        <v>94.99</v>
      </c>
      <c r="N15" s="164">
        <v>94.99</v>
      </c>
      <c r="O15" s="164">
        <v>94.99</v>
      </c>
      <c r="P15" s="164">
        <v>94.99</v>
      </c>
      <c r="Q15" s="164">
        <v>94.99</v>
      </c>
      <c r="R15" s="164">
        <v>94.99</v>
      </c>
      <c r="S15" s="25"/>
      <c r="T15" s="26"/>
      <c r="U15" s="27"/>
      <c r="V15" s="66"/>
      <c r="Z15" s="67"/>
      <c r="AA15" s="67"/>
      <c r="AB15" s="68"/>
    </row>
    <row r="16" spans="1:30" ht="39.75" customHeight="1">
      <c r="A16" s="225" t="s">
        <v>1143</v>
      </c>
      <c r="B16" s="164">
        <v>13076</v>
      </c>
      <c r="C16" s="164">
        <f t="shared" si="0"/>
        <v>12830.16</v>
      </c>
      <c r="D16" s="164">
        <v>10231.41</v>
      </c>
      <c r="E16" s="164">
        <v>2598.75</v>
      </c>
      <c r="F16" s="164">
        <f t="shared" si="1"/>
        <v>24876.25</v>
      </c>
      <c r="G16" s="164">
        <v>24419.25</v>
      </c>
      <c r="H16" s="164">
        <v>457</v>
      </c>
      <c r="I16" s="164">
        <v>456.661</v>
      </c>
      <c r="J16" s="164">
        <v>456.661</v>
      </c>
      <c r="K16" s="164">
        <v>456.661</v>
      </c>
      <c r="L16" s="164">
        <v>456.661</v>
      </c>
      <c r="M16" s="164">
        <v>456.661</v>
      </c>
      <c r="N16" s="164">
        <v>456.661</v>
      </c>
      <c r="O16" s="164">
        <v>456.661</v>
      </c>
      <c r="P16" s="164">
        <v>456.661</v>
      </c>
      <c r="Q16" s="164">
        <v>456.661</v>
      </c>
      <c r="R16" s="164">
        <v>456.661</v>
      </c>
      <c r="S16" s="25"/>
      <c r="T16" s="26"/>
      <c r="U16" s="27"/>
      <c r="V16" s="66"/>
      <c r="Z16" s="67"/>
      <c r="AA16" s="67"/>
      <c r="AB16" s="68"/>
    </row>
    <row r="17" spans="1:30" s="66" customFormat="1" ht="39.75" customHeight="1">
      <c r="A17" s="226" t="s">
        <v>17</v>
      </c>
      <c r="B17" s="227">
        <f>SUM(B6:B16)</f>
        <v>99171</v>
      </c>
      <c r="C17" s="227">
        <f t="shared" si="0"/>
        <v>198973.12</v>
      </c>
      <c r="D17" s="227">
        <f>SUM(D6:D16)</f>
        <v>147913.44</v>
      </c>
      <c r="E17" s="227">
        <f t="shared" ref="E17:H17" si="2">SUM(E6:E16)</f>
        <v>51059.68</v>
      </c>
      <c r="F17" s="228">
        <f t="shared" si="1"/>
        <v>161526.24000000002</v>
      </c>
      <c r="G17" s="227">
        <f t="shared" si="2"/>
        <v>156430.98000000001</v>
      </c>
      <c r="H17" s="227">
        <f t="shared" si="2"/>
        <v>5095.2599999999993</v>
      </c>
      <c r="I17" s="48"/>
      <c r="L17" s="229" t="str">
        <f>""</f>
        <v/>
      </c>
      <c r="M17" s="229" t="str">
        <f>""</f>
        <v/>
      </c>
      <c r="N17" s="229" t="str">
        <f>""</f>
        <v/>
      </c>
      <c r="R17" s="229" t="str">
        <f>""</f>
        <v/>
      </c>
      <c r="S17" s="230" t="str">
        <f>""</f>
        <v/>
      </c>
      <c r="T17" s="229" t="str">
        <f>""</f>
        <v/>
      </c>
      <c r="AB17" s="125" t="e">
        <f>AB18+#REF!+#REF!+#REF!+#REF!+#REF!+#REF!+#REF!+#REF!+#REF!+#REF!+#REF!+#REF!+#REF!+#REF!+#REF!+#REF!+#REF!+#REF!+#REF!+#REF!</f>
        <v>#REF!</v>
      </c>
      <c r="AC17" s="125" t="e">
        <f>AC18+#REF!+#REF!+#REF!+#REF!+#REF!+#REF!+#REF!+#REF!+#REF!+#REF!+#REF!+#REF!+#REF!+#REF!+#REF!+#REF!+#REF!+#REF!+#REF!+#REF!</f>
        <v>#REF!</v>
      </c>
    </row>
    <row r="18" spans="1:30" ht="19.5" customHeight="1">
      <c r="A18" s="300" t="s">
        <v>1144</v>
      </c>
      <c r="B18" s="300"/>
      <c r="C18" s="300"/>
      <c r="D18" s="300"/>
      <c r="E18" s="300"/>
      <c r="F18" s="300"/>
      <c r="G18" s="300"/>
      <c r="H18" s="300"/>
      <c r="V18" s="66"/>
      <c r="Z18" s="67" t="s">
        <v>63</v>
      </c>
      <c r="AA18" s="67" t="s">
        <v>64</v>
      </c>
      <c r="AB18" s="68">
        <v>19998</v>
      </c>
      <c r="AC18" s="24" t="e">
        <f>#REF!-AB18</f>
        <v>#REF!</v>
      </c>
      <c r="AD18" s="24" t="e">
        <f>Z18-A18</f>
        <v>#VALUE!</v>
      </c>
    </row>
    <row r="19" spans="1:30" ht="19.5" customHeight="1">
      <c r="A19" s="301"/>
      <c r="B19" s="301"/>
      <c r="C19" s="301"/>
      <c r="D19" s="301"/>
      <c r="E19" s="301"/>
      <c r="F19" s="301"/>
      <c r="G19" s="301"/>
      <c r="H19" s="301"/>
      <c r="V19" s="66"/>
      <c r="Z19" s="67" t="s">
        <v>65</v>
      </c>
      <c r="AA19" s="67" t="s">
        <v>66</v>
      </c>
      <c r="AB19" s="68">
        <v>19998</v>
      </c>
      <c r="AC19" s="24" t="e">
        <f>#REF!-AB19</f>
        <v>#REF!</v>
      </c>
      <c r="AD19" s="24">
        <f>Z19-A19</f>
        <v>23203</v>
      </c>
    </row>
    <row r="20" spans="1:30" ht="19.5" customHeight="1">
      <c r="A20" s="301"/>
      <c r="B20" s="301"/>
      <c r="C20" s="301"/>
      <c r="D20" s="301"/>
      <c r="E20" s="301"/>
      <c r="F20" s="301"/>
      <c r="G20" s="301"/>
      <c r="H20" s="301"/>
      <c r="V20" s="66"/>
      <c r="Z20" s="67" t="s">
        <v>67</v>
      </c>
      <c r="AA20" s="67" t="s">
        <v>68</v>
      </c>
      <c r="AB20" s="68">
        <v>19998</v>
      </c>
      <c r="AC20" s="24" t="e">
        <f>#REF!-AB20</f>
        <v>#REF!</v>
      </c>
      <c r="AD20" s="24">
        <f>Z20-A20</f>
        <v>2320301</v>
      </c>
    </row>
    <row r="21" spans="1:30" ht="42.6" customHeight="1">
      <c r="A21" s="301"/>
      <c r="B21" s="301"/>
      <c r="C21" s="301"/>
      <c r="D21" s="301"/>
      <c r="E21" s="301"/>
      <c r="F21" s="301"/>
      <c r="G21" s="301"/>
      <c r="H21" s="301"/>
      <c r="V21" s="66"/>
    </row>
    <row r="22" spans="1:30" ht="19.5" customHeight="1">
      <c r="A22" s="115"/>
      <c r="B22" s="24"/>
      <c r="C22" s="24"/>
      <c r="D22" s="24"/>
      <c r="E22" s="24"/>
      <c r="F22" s="24"/>
      <c r="G22" s="24"/>
      <c r="H22" s="24"/>
      <c r="I22" s="24"/>
      <c r="L22" s="24"/>
      <c r="M22" s="24"/>
      <c r="N22" s="24"/>
      <c r="O22" s="24"/>
      <c r="V22" s="66"/>
    </row>
    <row r="23" spans="1:30" ht="19.5" customHeight="1">
      <c r="A23" s="115"/>
      <c r="B23" s="24"/>
      <c r="C23" s="24"/>
      <c r="D23" s="24"/>
      <c r="E23" s="24"/>
      <c r="F23" s="24"/>
      <c r="G23" s="24"/>
      <c r="H23" s="24"/>
      <c r="I23" s="24"/>
      <c r="L23" s="24"/>
      <c r="M23" s="24"/>
      <c r="N23" s="24"/>
      <c r="O23" s="24"/>
      <c r="V23" s="66"/>
    </row>
    <row r="24" spans="1:30" ht="19.5" customHeight="1">
      <c r="A24" s="115"/>
      <c r="B24" s="24"/>
      <c r="C24" s="24"/>
      <c r="D24" s="24"/>
      <c r="E24" s="24"/>
      <c r="F24" s="24"/>
      <c r="G24" s="24"/>
      <c r="H24" s="24"/>
      <c r="I24" s="24"/>
      <c r="L24" s="24"/>
      <c r="M24" s="24"/>
      <c r="N24" s="24"/>
      <c r="O24" s="24"/>
      <c r="V24" s="66"/>
    </row>
    <row r="25" spans="1:30" ht="19.5" customHeight="1">
      <c r="A25" s="115"/>
      <c r="B25" s="24"/>
      <c r="C25" s="24"/>
      <c r="D25" s="24"/>
      <c r="E25" s="24"/>
      <c r="F25" s="24"/>
      <c r="G25" s="24"/>
      <c r="H25" s="24"/>
      <c r="I25" s="24"/>
      <c r="L25" s="24"/>
      <c r="M25" s="24"/>
      <c r="N25" s="24"/>
      <c r="O25" s="24"/>
      <c r="V25" s="66"/>
    </row>
    <row r="26" spans="1:30" ht="19.5" customHeight="1">
      <c r="A26" s="115"/>
      <c r="B26" s="24"/>
      <c r="C26" s="24"/>
      <c r="D26" s="24"/>
      <c r="E26" s="24"/>
      <c r="F26" s="24"/>
      <c r="G26" s="24"/>
      <c r="H26" s="24"/>
      <c r="I26" s="24"/>
      <c r="L26" s="24"/>
      <c r="M26" s="24"/>
      <c r="N26" s="24"/>
      <c r="O26" s="24"/>
      <c r="V26" s="66"/>
    </row>
    <row r="27" spans="1:30" ht="19.5" customHeight="1">
      <c r="A27" s="115"/>
      <c r="B27" s="24"/>
      <c r="C27" s="24"/>
      <c r="D27" s="24"/>
      <c r="E27" s="24"/>
      <c r="F27" s="24"/>
      <c r="G27" s="24"/>
      <c r="H27" s="24"/>
      <c r="I27" s="24"/>
      <c r="L27" s="24"/>
      <c r="M27" s="24"/>
      <c r="N27" s="24"/>
      <c r="O27" s="24"/>
      <c r="V27" s="66"/>
    </row>
    <row r="28" spans="1:30" ht="19.5" customHeight="1">
      <c r="A28" s="115"/>
      <c r="B28" s="24"/>
      <c r="C28" s="24"/>
      <c r="D28" s="24"/>
      <c r="E28" s="24"/>
      <c r="F28" s="24"/>
      <c r="G28" s="24"/>
      <c r="H28" s="24"/>
      <c r="I28" s="24"/>
      <c r="L28" s="24"/>
      <c r="M28" s="24"/>
      <c r="N28" s="24"/>
      <c r="O28" s="24"/>
      <c r="V28" s="66"/>
    </row>
    <row r="29" spans="1:30" ht="19.5" customHeight="1">
      <c r="A29" s="115"/>
      <c r="B29" s="24"/>
      <c r="C29" s="24"/>
      <c r="D29" s="24"/>
      <c r="E29" s="24"/>
      <c r="F29" s="24"/>
      <c r="G29" s="24"/>
      <c r="H29" s="24"/>
      <c r="I29" s="24"/>
      <c r="L29" s="24"/>
      <c r="M29" s="24"/>
      <c r="N29" s="24"/>
      <c r="O29" s="24"/>
      <c r="V29" s="66"/>
    </row>
    <row r="30" spans="1:30" ht="19.5" customHeight="1">
      <c r="A30" s="115"/>
      <c r="B30" s="24"/>
      <c r="C30" s="24"/>
      <c r="D30" s="24"/>
      <c r="E30" s="24"/>
      <c r="F30" s="24"/>
      <c r="G30" s="24"/>
      <c r="H30" s="24"/>
      <c r="I30" s="24"/>
      <c r="L30" s="24"/>
      <c r="M30" s="24"/>
      <c r="N30" s="24"/>
      <c r="O30" s="24"/>
      <c r="V30" s="66"/>
    </row>
    <row r="31" spans="1:30" ht="19.5" customHeight="1">
      <c r="A31" s="115"/>
      <c r="B31" s="24"/>
      <c r="C31" s="24"/>
      <c r="D31" s="24"/>
      <c r="E31" s="24"/>
      <c r="F31" s="24"/>
      <c r="G31" s="24"/>
      <c r="H31" s="24"/>
      <c r="I31" s="24"/>
      <c r="L31" s="24"/>
      <c r="M31" s="24"/>
      <c r="N31" s="24"/>
      <c r="O31" s="24"/>
      <c r="V31" s="66"/>
    </row>
    <row r="32" spans="1:30" ht="19.5" customHeight="1">
      <c r="A32" s="115"/>
      <c r="B32" s="24"/>
      <c r="C32" s="24"/>
      <c r="D32" s="24"/>
      <c r="E32" s="24"/>
      <c r="F32" s="24"/>
      <c r="G32" s="24"/>
      <c r="H32" s="24"/>
      <c r="I32" s="24"/>
      <c r="L32" s="24"/>
      <c r="M32" s="24"/>
      <c r="N32" s="24"/>
      <c r="O32" s="24"/>
      <c r="V32" s="66"/>
    </row>
    <row r="33" spans="1:22" ht="19.5" customHeight="1">
      <c r="A33" s="115"/>
      <c r="B33" s="24"/>
      <c r="C33" s="24"/>
      <c r="D33" s="24"/>
      <c r="E33" s="24"/>
      <c r="F33" s="24"/>
      <c r="G33" s="24"/>
      <c r="H33" s="24"/>
      <c r="I33" s="24"/>
      <c r="L33" s="24"/>
      <c r="M33" s="24"/>
      <c r="N33" s="24"/>
      <c r="O33" s="24"/>
      <c r="V33" s="66"/>
    </row>
  </sheetData>
  <mergeCells count="6">
    <mergeCell ref="A18:H21"/>
    <mergeCell ref="A2:H2"/>
    <mergeCell ref="C4:E4"/>
    <mergeCell ref="F4:H4"/>
    <mergeCell ref="A4:A5"/>
    <mergeCell ref="B4:B5"/>
  </mergeCells>
  <phoneticPr fontId="50" type="noConversion"/>
  <printOptions horizontalCentered="1"/>
  <pageMargins left="0.74791666666666701" right="0.74791666666666701" top="0.98402777777777795" bottom="0.98402777777777795" header="0.51180555555555596" footer="0.51180555555555596"/>
  <pageSetup paperSize="9" scale="95"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Q107"/>
  <sheetViews>
    <sheetView workbookViewId="0">
      <selection activeCell="A2" sqref="A2:E2"/>
    </sheetView>
  </sheetViews>
  <sheetFormatPr defaultColWidth="7.875" defaultRowHeight="15.75"/>
  <cols>
    <col min="1" max="1" width="7.875" style="97"/>
    <col min="2" max="2" width="33.5" style="97" customWidth="1"/>
    <col min="3" max="5" width="14.625" style="97" customWidth="1"/>
    <col min="6" max="6" width="8" style="97" customWidth="1"/>
    <col min="7" max="7" width="9.25" style="97" customWidth="1"/>
    <col min="8" max="8" width="16" style="97" customWidth="1"/>
    <col min="9" max="9" width="13.875" style="97" customWidth="1"/>
    <col min="10" max="257" width="7.875" style="97"/>
    <col min="258" max="258" width="35.75" style="97" customWidth="1"/>
    <col min="259" max="259" width="7.875" style="97" hidden="1" customWidth="1"/>
    <col min="260" max="261" width="12" style="97" customWidth="1"/>
    <col min="262" max="262" width="8" style="97" customWidth="1"/>
    <col min="263" max="263" width="7.875" style="97" customWidth="1"/>
    <col min="264" max="265" width="7.875" style="97" hidden="1" customWidth="1"/>
    <col min="266" max="513" width="7.875" style="97"/>
    <col min="514" max="514" width="35.75" style="97" customWidth="1"/>
    <col min="515" max="515" width="7.875" style="97" hidden="1" customWidth="1"/>
    <col min="516" max="517" width="12" style="97" customWidth="1"/>
    <col min="518" max="518" width="8" style="97" customWidth="1"/>
    <col min="519" max="519" width="7.875" style="97" customWidth="1"/>
    <col min="520" max="521" width="7.875" style="97" hidden="1" customWidth="1"/>
    <col min="522" max="769" width="7.875" style="97"/>
    <col min="770" max="770" width="35.75" style="97" customWidth="1"/>
    <col min="771" max="771" width="7.875" style="97" hidden="1" customWidth="1"/>
    <col min="772" max="773" width="12" style="97" customWidth="1"/>
    <col min="774" max="774" width="8" style="97" customWidth="1"/>
    <col min="775" max="775" width="7.875" style="97" customWidth="1"/>
    <col min="776" max="777" width="7.875" style="97" hidden="1" customWidth="1"/>
    <col min="778" max="1025" width="7.875" style="97"/>
    <col min="1026" max="1026" width="35.75" style="97" customWidth="1"/>
    <col min="1027" max="1027" width="7.875" style="97" hidden="1" customWidth="1"/>
    <col min="1028" max="1029" width="12" style="97" customWidth="1"/>
    <col min="1030" max="1030" width="8" style="97" customWidth="1"/>
    <col min="1031" max="1031" width="7.875" style="97" customWidth="1"/>
    <col min="1032" max="1033" width="7.875" style="97" hidden="1" customWidth="1"/>
    <col min="1034" max="1281" width="7.875" style="97"/>
    <col min="1282" max="1282" width="35.75" style="97" customWidth="1"/>
    <col min="1283" max="1283" width="7.875" style="97" hidden="1" customWidth="1"/>
    <col min="1284" max="1285" width="12" style="97" customWidth="1"/>
    <col min="1286" max="1286" width="8" style="97" customWidth="1"/>
    <col min="1287" max="1287" width="7.875" style="97" customWidth="1"/>
    <col min="1288" max="1289" width="7.875" style="97" hidden="1" customWidth="1"/>
    <col min="1290" max="1537" width="7.875" style="97"/>
    <col min="1538" max="1538" width="35.75" style="97" customWidth="1"/>
    <col min="1539" max="1539" width="7.875" style="97" hidden="1" customWidth="1"/>
    <col min="1540" max="1541" width="12" style="97" customWidth="1"/>
    <col min="1542" max="1542" width="8" style="97" customWidth="1"/>
    <col min="1543" max="1543" width="7.875" style="97" customWidth="1"/>
    <col min="1544" max="1545" width="7.875" style="97" hidden="1" customWidth="1"/>
    <col min="1546" max="1793" width="7.875" style="97"/>
    <col min="1794" max="1794" width="35.75" style="97" customWidth="1"/>
    <col min="1795" max="1795" width="7.875" style="97" hidden="1" customWidth="1"/>
    <col min="1796" max="1797" width="12" style="97" customWidth="1"/>
    <col min="1798" max="1798" width="8" style="97" customWidth="1"/>
    <col min="1799" max="1799" width="7.875" style="97" customWidth="1"/>
    <col min="1800" max="1801" width="7.875" style="97" hidden="1" customWidth="1"/>
    <col min="1802" max="2049" width="7.875" style="97"/>
    <col min="2050" max="2050" width="35.75" style="97" customWidth="1"/>
    <col min="2051" max="2051" width="7.875" style="97" hidden="1" customWidth="1"/>
    <col min="2052" max="2053" width="12" style="97" customWidth="1"/>
    <col min="2054" max="2054" width="8" style="97" customWidth="1"/>
    <col min="2055" max="2055" width="7.875" style="97" customWidth="1"/>
    <col min="2056" max="2057" width="7.875" style="97" hidden="1" customWidth="1"/>
    <col min="2058" max="2305" width="7.875" style="97"/>
    <col min="2306" max="2306" width="35.75" style="97" customWidth="1"/>
    <col min="2307" max="2307" width="7.875" style="97" hidden="1" customWidth="1"/>
    <col min="2308" max="2309" width="12" style="97" customWidth="1"/>
    <col min="2310" max="2310" width="8" style="97" customWidth="1"/>
    <col min="2311" max="2311" width="7.875" style="97" customWidth="1"/>
    <col min="2312" max="2313" width="7.875" style="97" hidden="1" customWidth="1"/>
    <col min="2314" max="2561" width="7.875" style="97"/>
    <col min="2562" max="2562" width="35.75" style="97" customWidth="1"/>
    <col min="2563" max="2563" width="7.875" style="97" hidden="1" customWidth="1"/>
    <col min="2564" max="2565" width="12" style="97" customWidth="1"/>
    <col min="2566" max="2566" width="8" style="97" customWidth="1"/>
    <col min="2567" max="2567" width="7.875" style="97" customWidth="1"/>
    <col min="2568" max="2569" width="7.875" style="97" hidden="1" customWidth="1"/>
    <col min="2570" max="2817" width="7.875" style="97"/>
    <col min="2818" max="2818" width="35.75" style="97" customWidth="1"/>
    <col min="2819" max="2819" width="7.875" style="97" hidden="1" customWidth="1"/>
    <col min="2820" max="2821" width="12" style="97" customWidth="1"/>
    <col min="2822" max="2822" width="8" style="97" customWidth="1"/>
    <col min="2823" max="2823" width="7.875" style="97" customWidth="1"/>
    <col min="2824" max="2825" width="7.875" style="97" hidden="1" customWidth="1"/>
    <col min="2826" max="3073" width="7.875" style="97"/>
    <col min="3074" max="3074" width="35.75" style="97" customWidth="1"/>
    <col min="3075" max="3075" width="7.875" style="97" hidden="1" customWidth="1"/>
    <col min="3076" max="3077" width="12" style="97" customWidth="1"/>
    <col min="3078" max="3078" width="8" style="97" customWidth="1"/>
    <col min="3079" max="3079" width="7.875" style="97" customWidth="1"/>
    <col min="3080" max="3081" width="7.875" style="97" hidden="1" customWidth="1"/>
    <col min="3082" max="3329" width="7.875" style="97"/>
    <col min="3330" max="3330" width="35.75" style="97" customWidth="1"/>
    <col min="3331" max="3331" width="7.875" style="97" hidden="1" customWidth="1"/>
    <col min="3332" max="3333" width="12" style="97" customWidth="1"/>
    <col min="3334" max="3334" width="8" style="97" customWidth="1"/>
    <col min="3335" max="3335" width="7.875" style="97" customWidth="1"/>
    <col min="3336" max="3337" width="7.875" style="97" hidden="1" customWidth="1"/>
    <col min="3338" max="3585" width="7.875" style="97"/>
    <col min="3586" max="3586" width="35.75" style="97" customWidth="1"/>
    <col min="3587" max="3587" width="7.875" style="97" hidden="1" customWidth="1"/>
    <col min="3588" max="3589" width="12" style="97" customWidth="1"/>
    <col min="3590" max="3590" width="8" style="97" customWidth="1"/>
    <col min="3591" max="3591" width="7.875" style="97" customWidth="1"/>
    <col min="3592" max="3593" width="7.875" style="97" hidden="1" customWidth="1"/>
    <col min="3594" max="3841" width="7.875" style="97"/>
    <col min="3842" max="3842" width="35.75" style="97" customWidth="1"/>
    <col min="3843" max="3843" width="7.875" style="97" hidden="1" customWidth="1"/>
    <col min="3844" max="3845" width="12" style="97" customWidth="1"/>
    <col min="3846" max="3846" width="8" style="97" customWidth="1"/>
    <col min="3847" max="3847" width="7.875" style="97" customWidth="1"/>
    <col min="3848" max="3849" width="7.875" style="97" hidden="1" customWidth="1"/>
    <col min="3850" max="4097" width="7.875" style="97"/>
    <col min="4098" max="4098" width="35.75" style="97" customWidth="1"/>
    <col min="4099" max="4099" width="7.875" style="97" hidden="1" customWidth="1"/>
    <col min="4100" max="4101" width="12" style="97" customWidth="1"/>
    <col min="4102" max="4102" width="8" style="97" customWidth="1"/>
    <col min="4103" max="4103" width="7.875" style="97" customWidth="1"/>
    <col min="4104" max="4105" width="7.875" style="97" hidden="1" customWidth="1"/>
    <col min="4106" max="4353" width="7.875" style="97"/>
    <col min="4354" max="4354" width="35.75" style="97" customWidth="1"/>
    <col min="4355" max="4355" width="7.875" style="97" hidden="1" customWidth="1"/>
    <col min="4356" max="4357" width="12" style="97" customWidth="1"/>
    <col min="4358" max="4358" width="8" style="97" customWidth="1"/>
    <col min="4359" max="4359" width="7.875" style="97" customWidth="1"/>
    <col min="4360" max="4361" width="7.875" style="97" hidden="1" customWidth="1"/>
    <col min="4362" max="4609" width="7.875" style="97"/>
    <col min="4610" max="4610" width="35.75" style="97" customWidth="1"/>
    <col min="4611" max="4611" width="7.875" style="97" hidden="1" customWidth="1"/>
    <col min="4612" max="4613" width="12" style="97" customWidth="1"/>
    <col min="4614" max="4614" width="8" style="97" customWidth="1"/>
    <col min="4615" max="4615" width="7.875" style="97" customWidth="1"/>
    <col min="4616" max="4617" width="7.875" style="97" hidden="1" customWidth="1"/>
    <col min="4618" max="4865" width="7.875" style="97"/>
    <col min="4866" max="4866" width="35.75" style="97" customWidth="1"/>
    <col min="4867" max="4867" width="7.875" style="97" hidden="1" customWidth="1"/>
    <col min="4868" max="4869" width="12" style="97" customWidth="1"/>
    <col min="4870" max="4870" width="8" style="97" customWidth="1"/>
    <col min="4871" max="4871" width="7.875" style="97" customWidth="1"/>
    <col min="4872" max="4873" width="7.875" style="97" hidden="1" customWidth="1"/>
    <col min="4874" max="5121" width="7.875" style="97"/>
    <col min="5122" max="5122" width="35.75" style="97" customWidth="1"/>
    <col min="5123" max="5123" width="7.875" style="97" hidden="1" customWidth="1"/>
    <col min="5124" max="5125" width="12" style="97" customWidth="1"/>
    <col min="5126" max="5126" width="8" style="97" customWidth="1"/>
    <col min="5127" max="5127" width="7.875" style="97" customWidth="1"/>
    <col min="5128" max="5129" width="7.875" style="97" hidden="1" customWidth="1"/>
    <col min="5130" max="5377" width="7.875" style="97"/>
    <col min="5378" max="5378" width="35.75" style="97" customWidth="1"/>
    <col min="5379" max="5379" width="7.875" style="97" hidden="1" customWidth="1"/>
    <col min="5380" max="5381" width="12" style="97" customWidth="1"/>
    <col min="5382" max="5382" width="8" style="97" customWidth="1"/>
    <col min="5383" max="5383" width="7.875" style="97" customWidth="1"/>
    <col min="5384" max="5385" width="7.875" style="97" hidden="1" customWidth="1"/>
    <col min="5386" max="5633" width="7.875" style="97"/>
    <col min="5634" max="5634" width="35.75" style="97" customWidth="1"/>
    <col min="5635" max="5635" width="7.875" style="97" hidden="1" customWidth="1"/>
    <col min="5636" max="5637" width="12" style="97" customWidth="1"/>
    <col min="5638" max="5638" width="8" style="97" customWidth="1"/>
    <col min="5639" max="5639" width="7.875" style="97" customWidth="1"/>
    <col min="5640" max="5641" width="7.875" style="97" hidden="1" customWidth="1"/>
    <col min="5642" max="5889" width="7.875" style="97"/>
    <col min="5890" max="5890" width="35.75" style="97" customWidth="1"/>
    <col min="5891" max="5891" width="7.875" style="97" hidden="1" customWidth="1"/>
    <col min="5892" max="5893" width="12" style="97" customWidth="1"/>
    <col min="5894" max="5894" width="8" style="97" customWidth="1"/>
    <col min="5895" max="5895" width="7.875" style="97" customWidth="1"/>
    <col min="5896" max="5897" width="7.875" style="97" hidden="1" customWidth="1"/>
    <col min="5898" max="6145" width="7.875" style="97"/>
    <col min="6146" max="6146" width="35.75" style="97" customWidth="1"/>
    <col min="6147" max="6147" width="7.875" style="97" hidden="1" customWidth="1"/>
    <col min="6148" max="6149" width="12" style="97" customWidth="1"/>
    <col min="6150" max="6150" width="8" style="97" customWidth="1"/>
    <col min="6151" max="6151" width="7.875" style="97" customWidth="1"/>
    <col min="6152" max="6153" width="7.875" style="97" hidden="1" customWidth="1"/>
    <col min="6154" max="6401" width="7.875" style="97"/>
    <col min="6402" max="6402" width="35.75" style="97" customWidth="1"/>
    <col min="6403" max="6403" width="7.875" style="97" hidden="1" customWidth="1"/>
    <col min="6404" max="6405" width="12" style="97" customWidth="1"/>
    <col min="6406" max="6406" width="8" style="97" customWidth="1"/>
    <col min="6407" max="6407" width="7.875" style="97" customWidth="1"/>
    <col min="6408" max="6409" width="7.875" style="97" hidden="1" customWidth="1"/>
    <col min="6410" max="6657" width="7.875" style="97"/>
    <col min="6658" max="6658" width="35.75" style="97" customWidth="1"/>
    <col min="6659" max="6659" width="7.875" style="97" hidden="1" customWidth="1"/>
    <col min="6660" max="6661" width="12" style="97" customWidth="1"/>
    <col min="6662" max="6662" width="8" style="97" customWidth="1"/>
    <col min="6663" max="6663" width="7.875" style="97" customWidth="1"/>
    <col min="6664" max="6665" width="7.875" style="97" hidden="1" customWidth="1"/>
    <col min="6666" max="6913" width="7.875" style="97"/>
    <col min="6914" max="6914" width="35.75" style="97" customWidth="1"/>
    <col min="6915" max="6915" width="7.875" style="97" hidden="1" customWidth="1"/>
    <col min="6916" max="6917" width="12" style="97" customWidth="1"/>
    <col min="6918" max="6918" width="8" style="97" customWidth="1"/>
    <col min="6919" max="6919" width="7.875" style="97" customWidth="1"/>
    <col min="6920" max="6921" width="7.875" style="97" hidden="1" customWidth="1"/>
    <col min="6922" max="7169" width="7.875" style="97"/>
    <col min="7170" max="7170" width="35.75" style="97" customWidth="1"/>
    <col min="7171" max="7171" width="7.875" style="97" hidden="1" customWidth="1"/>
    <col min="7172" max="7173" width="12" style="97" customWidth="1"/>
    <col min="7174" max="7174" width="8" style="97" customWidth="1"/>
    <col min="7175" max="7175" width="7.875" style="97" customWidth="1"/>
    <col min="7176" max="7177" width="7.875" style="97" hidden="1" customWidth="1"/>
    <col min="7178" max="7425" width="7.875" style="97"/>
    <col min="7426" max="7426" width="35.75" style="97" customWidth="1"/>
    <col min="7427" max="7427" width="7.875" style="97" hidden="1" customWidth="1"/>
    <col min="7428" max="7429" width="12" style="97" customWidth="1"/>
    <col min="7430" max="7430" width="8" style="97" customWidth="1"/>
    <col min="7431" max="7431" width="7.875" style="97" customWidth="1"/>
    <col min="7432" max="7433" width="7.875" style="97" hidden="1" customWidth="1"/>
    <col min="7434" max="7681" width="7.875" style="97"/>
    <col min="7682" max="7682" width="35.75" style="97" customWidth="1"/>
    <col min="7683" max="7683" width="7.875" style="97" hidden="1" customWidth="1"/>
    <col min="7684" max="7685" width="12" style="97" customWidth="1"/>
    <col min="7686" max="7686" width="8" style="97" customWidth="1"/>
    <col min="7687" max="7687" width="7.875" style="97" customWidth="1"/>
    <col min="7688" max="7689" width="7.875" style="97" hidden="1" customWidth="1"/>
    <col min="7690" max="7937" width="7.875" style="97"/>
    <col min="7938" max="7938" width="35.75" style="97" customWidth="1"/>
    <col min="7939" max="7939" width="7.875" style="97" hidden="1" customWidth="1"/>
    <col min="7940" max="7941" width="12" style="97" customWidth="1"/>
    <col min="7942" max="7942" width="8" style="97" customWidth="1"/>
    <col min="7943" max="7943" width="7.875" style="97" customWidth="1"/>
    <col min="7944" max="7945" width="7.875" style="97" hidden="1" customWidth="1"/>
    <col min="7946" max="8193" width="7.875" style="97"/>
    <col min="8194" max="8194" width="35.75" style="97" customWidth="1"/>
    <col min="8195" max="8195" width="7.875" style="97" hidden="1" customWidth="1"/>
    <col min="8196" max="8197" width="12" style="97" customWidth="1"/>
    <col min="8198" max="8198" width="8" style="97" customWidth="1"/>
    <col min="8199" max="8199" width="7.875" style="97" customWidth="1"/>
    <col min="8200" max="8201" width="7.875" style="97" hidden="1" customWidth="1"/>
    <col min="8202" max="8449" width="7.875" style="97"/>
    <col min="8450" max="8450" width="35.75" style="97" customWidth="1"/>
    <col min="8451" max="8451" width="7.875" style="97" hidden="1" customWidth="1"/>
    <col min="8452" max="8453" width="12" style="97" customWidth="1"/>
    <col min="8454" max="8454" width="8" style="97" customWidth="1"/>
    <col min="8455" max="8455" width="7.875" style="97" customWidth="1"/>
    <col min="8456" max="8457" width="7.875" style="97" hidden="1" customWidth="1"/>
    <col min="8458" max="8705" width="7.875" style="97"/>
    <col min="8706" max="8706" width="35.75" style="97" customWidth="1"/>
    <col min="8707" max="8707" width="7.875" style="97" hidden="1" customWidth="1"/>
    <col min="8708" max="8709" width="12" style="97" customWidth="1"/>
    <col min="8710" max="8710" width="8" style="97" customWidth="1"/>
    <col min="8711" max="8711" width="7.875" style="97" customWidth="1"/>
    <col min="8712" max="8713" width="7.875" style="97" hidden="1" customWidth="1"/>
    <col min="8714" max="8961" width="7.875" style="97"/>
    <col min="8962" max="8962" width="35.75" style="97" customWidth="1"/>
    <col min="8963" max="8963" width="7.875" style="97" hidden="1" customWidth="1"/>
    <col min="8964" max="8965" width="12" style="97" customWidth="1"/>
    <col min="8966" max="8966" width="8" style="97" customWidth="1"/>
    <col min="8967" max="8967" width="7.875" style="97" customWidth="1"/>
    <col min="8968" max="8969" width="7.875" style="97" hidden="1" customWidth="1"/>
    <col min="8970" max="9217" width="7.875" style="97"/>
    <col min="9218" max="9218" width="35.75" style="97" customWidth="1"/>
    <col min="9219" max="9219" width="7.875" style="97" hidden="1" customWidth="1"/>
    <col min="9220" max="9221" width="12" style="97" customWidth="1"/>
    <col min="9222" max="9222" width="8" style="97" customWidth="1"/>
    <col min="9223" max="9223" width="7.875" style="97" customWidth="1"/>
    <col min="9224" max="9225" width="7.875" style="97" hidden="1" customWidth="1"/>
    <col min="9226" max="9473" width="7.875" style="97"/>
    <col min="9474" max="9474" width="35.75" style="97" customWidth="1"/>
    <col min="9475" max="9475" width="7.875" style="97" hidden="1" customWidth="1"/>
    <col min="9476" max="9477" width="12" style="97" customWidth="1"/>
    <col min="9478" max="9478" width="8" style="97" customWidth="1"/>
    <col min="9479" max="9479" width="7.875" style="97" customWidth="1"/>
    <col min="9480" max="9481" width="7.875" style="97" hidden="1" customWidth="1"/>
    <col min="9482" max="9729" width="7.875" style="97"/>
    <col min="9730" max="9730" width="35.75" style="97" customWidth="1"/>
    <col min="9731" max="9731" width="7.875" style="97" hidden="1" customWidth="1"/>
    <col min="9732" max="9733" width="12" style="97" customWidth="1"/>
    <col min="9734" max="9734" width="8" style="97" customWidth="1"/>
    <col min="9735" max="9735" width="7.875" style="97" customWidth="1"/>
    <col min="9736" max="9737" width="7.875" style="97" hidden="1" customWidth="1"/>
    <col min="9738" max="9985" width="7.875" style="97"/>
    <col min="9986" max="9986" width="35.75" style="97" customWidth="1"/>
    <col min="9987" max="9987" width="7.875" style="97" hidden="1" customWidth="1"/>
    <col min="9988" max="9989" width="12" style="97" customWidth="1"/>
    <col min="9990" max="9990" width="8" style="97" customWidth="1"/>
    <col min="9991" max="9991" width="7.875" style="97" customWidth="1"/>
    <col min="9992" max="9993" width="7.875" style="97" hidden="1" customWidth="1"/>
    <col min="9994" max="10241" width="7.875" style="97"/>
    <col min="10242" max="10242" width="35.75" style="97" customWidth="1"/>
    <col min="10243" max="10243" width="7.875" style="97" hidden="1" customWidth="1"/>
    <col min="10244" max="10245" width="12" style="97" customWidth="1"/>
    <col min="10246" max="10246" width="8" style="97" customWidth="1"/>
    <col min="10247" max="10247" width="7.875" style="97" customWidth="1"/>
    <col min="10248" max="10249" width="7.875" style="97" hidden="1" customWidth="1"/>
    <col min="10250" max="10497" width="7.875" style="97"/>
    <col min="10498" max="10498" width="35.75" style="97" customWidth="1"/>
    <col min="10499" max="10499" width="7.875" style="97" hidden="1" customWidth="1"/>
    <col min="10500" max="10501" width="12" style="97" customWidth="1"/>
    <col min="10502" max="10502" width="8" style="97" customWidth="1"/>
    <col min="10503" max="10503" width="7.875" style="97" customWidth="1"/>
    <col min="10504" max="10505" width="7.875" style="97" hidden="1" customWidth="1"/>
    <col min="10506" max="10753" width="7.875" style="97"/>
    <col min="10754" max="10754" width="35.75" style="97" customWidth="1"/>
    <col min="10755" max="10755" width="7.875" style="97" hidden="1" customWidth="1"/>
    <col min="10756" max="10757" width="12" style="97" customWidth="1"/>
    <col min="10758" max="10758" width="8" style="97" customWidth="1"/>
    <col min="10759" max="10759" width="7.875" style="97" customWidth="1"/>
    <col min="10760" max="10761" width="7.875" style="97" hidden="1" customWidth="1"/>
    <col min="10762" max="11009" width="7.875" style="97"/>
    <col min="11010" max="11010" width="35.75" style="97" customWidth="1"/>
    <col min="11011" max="11011" width="7.875" style="97" hidden="1" customWidth="1"/>
    <col min="11012" max="11013" width="12" style="97" customWidth="1"/>
    <col min="11014" max="11014" width="8" style="97" customWidth="1"/>
    <col min="11015" max="11015" width="7.875" style="97" customWidth="1"/>
    <col min="11016" max="11017" width="7.875" style="97" hidden="1" customWidth="1"/>
    <col min="11018" max="11265" width="7.875" style="97"/>
    <col min="11266" max="11266" width="35.75" style="97" customWidth="1"/>
    <col min="11267" max="11267" width="7.875" style="97" hidden="1" customWidth="1"/>
    <col min="11268" max="11269" width="12" style="97" customWidth="1"/>
    <col min="11270" max="11270" width="8" style="97" customWidth="1"/>
    <col min="11271" max="11271" width="7.875" style="97" customWidth="1"/>
    <col min="11272" max="11273" width="7.875" style="97" hidden="1" customWidth="1"/>
    <col min="11274" max="11521" width="7.875" style="97"/>
    <col min="11522" max="11522" width="35.75" style="97" customWidth="1"/>
    <col min="11523" max="11523" width="7.875" style="97" hidden="1" customWidth="1"/>
    <col min="11524" max="11525" width="12" style="97" customWidth="1"/>
    <col min="11526" max="11526" width="8" style="97" customWidth="1"/>
    <col min="11527" max="11527" width="7.875" style="97" customWidth="1"/>
    <col min="11528" max="11529" width="7.875" style="97" hidden="1" customWidth="1"/>
    <col min="11530" max="11777" width="7.875" style="97"/>
    <col min="11778" max="11778" width="35.75" style="97" customWidth="1"/>
    <col min="11779" max="11779" width="7.875" style="97" hidden="1" customWidth="1"/>
    <col min="11780" max="11781" width="12" style="97" customWidth="1"/>
    <col min="11782" max="11782" width="8" style="97" customWidth="1"/>
    <col min="11783" max="11783" width="7.875" style="97" customWidth="1"/>
    <col min="11784" max="11785" width="7.875" style="97" hidden="1" customWidth="1"/>
    <col min="11786" max="12033" width="7.875" style="97"/>
    <col min="12034" max="12034" width="35.75" style="97" customWidth="1"/>
    <col min="12035" max="12035" width="7.875" style="97" hidden="1" customWidth="1"/>
    <col min="12036" max="12037" width="12" style="97" customWidth="1"/>
    <col min="12038" max="12038" width="8" style="97" customWidth="1"/>
    <col min="12039" max="12039" width="7.875" style="97" customWidth="1"/>
    <col min="12040" max="12041" width="7.875" style="97" hidden="1" customWidth="1"/>
    <col min="12042" max="12289" width="7.875" style="97"/>
    <col min="12290" max="12290" width="35.75" style="97" customWidth="1"/>
    <col min="12291" max="12291" width="7.875" style="97" hidden="1" customWidth="1"/>
    <col min="12292" max="12293" width="12" style="97" customWidth="1"/>
    <col min="12294" max="12294" width="8" style="97" customWidth="1"/>
    <col min="12295" max="12295" width="7.875" style="97" customWidth="1"/>
    <col min="12296" max="12297" width="7.875" style="97" hidden="1" customWidth="1"/>
    <col min="12298" max="12545" width="7.875" style="97"/>
    <col min="12546" max="12546" width="35.75" style="97" customWidth="1"/>
    <col min="12547" max="12547" width="7.875" style="97" hidden="1" customWidth="1"/>
    <col min="12548" max="12549" width="12" style="97" customWidth="1"/>
    <col min="12550" max="12550" width="8" style="97" customWidth="1"/>
    <col min="12551" max="12551" width="7.875" style="97" customWidth="1"/>
    <col min="12552" max="12553" width="7.875" style="97" hidden="1" customWidth="1"/>
    <col min="12554" max="12801" width="7.875" style="97"/>
    <col min="12802" max="12802" width="35.75" style="97" customWidth="1"/>
    <col min="12803" max="12803" width="7.875" style="97" hidden="1" customWidth="1"/>
    <col min="12804" max="12805" width="12" style="97" customWidth="1"/>
    <col min="12806" max="12806" width="8" style="97" customWidth="1"/>
    <col min="12807" max="12807" width="7.875" style="97" customWidth="1"/>
    <col min="12808" max="12809" width="7.875" style="97" hidden="1" customWidth="1"/>
    <col min="12810" max="13057" width="7.875" style="97"/>
    <col min="13058" max="13058" width="35.75" style="97" customWidth="1"/>
    <col min="13059" max="13059" width="7.875" style="97" hidden="1" customWidth="1"/>
    <col min="13060" max="13061" width="12" style="97" customWidth="1"/>
    <col min="13062" max="13062" width="8" style="97" customWidth="1"/>
    <col min="13063" max="13063" width="7.875" style="97" customWidth="1"/>
    <col min="13064" max="13065" width="7.875" style="97" hidden="1" customWidth="1"/>
    <col min="13066" max="13313" width="7.875" style="97"/>
    <col min="13314" max="13314" width="35.75" style="97" customWidth="1"/>
    <col min="13315" max="13315" width="7.875" style="97" hidden="1" customWidth="1"/>
    <col min="13316" max="13317" width="12" style="97" customWidth="1"/>
    <col min="13318" max="13318" width="8" style="97" customWidth="1"/>
    <col min="13319" max="13319" width="7.875" style="97" customWidth="1"/>
    <col min="13320" max="13321" width="7.875" style="97" hidden="1" customWidth="1"/>
    <col min="13322" max="13569" width="7.875" style="97"/>
    <col min="13570" max="13570" width="35.75" style="97" customWidth="1"/>
    <col min="13571" max="13571" width="7.875" style="97" hidden="1" customWidth="1"/>
    <col min="13572" max="13573" width="12" style="97" customWidth="1"/>
    <col min="13574" max="13574" width="8" style="97" customWidth="1"/>
    <col min="13575" max="13575" width="7.875" style="97" customWidth="1"/>
    <col min="13576" max="13577" width="7.875" style="97" hidden="1" customWidth="1"/>
    <col min="13578" max="13825" width="7.875" style="97"/>
    <col min="13826" max="13826" width="35.75" style="97" customWidth="1"/>
    <col min="13827" max="13827" width="7.875" style="97" hidden="1" customWidth="1"/>
    <col min="13828" max="13829" width="12" style="97" customWidth="1"/>
    <col min="13830" max="13830" width="8" style="97" customWidth="1"/>
    <col min="13831" max="13831" width="7.875" style="97" customWidth="1"/>
    <col min="13832" max="13833" width="7.875" style="97" hidden="1" customWidth="1"/>
    <col min="13834" max="14081" width="7.875" style="97"/>
    <col min="14082" max="14082" width="35.75" style="97" customWidth="1"/>
    <col min="14083" max="14083" width="7.875" style="97" hidden="1" customWidth="1"/>
    <col min="14084" max="14085" width="12" style="97" customWidth="1"/>
    <col min="14086" max="14086" width="8" style="97" customWidth="1"/>
    <col min="14087" max="14087" width="7.875" style="97" customWidth="1"/>
    <col min="14088" max="14089" width="7.875" style="97" hidden="1" customWidth="1"/>
    <col min="14090" max="14337" width="7.875" style="97"/>
    <col min="14338" max="14338" width="35.75" style="97" customWidth="1"/>
    <col min="14339" max="14339" width="7.875" style="97" hidden="1" customWidth="1"/>
    <col min="14340" max="14341" width="12" style="97" customWidth="1"/>
    <col min="14342" max="14342" width="8" style="97" customWidth="1"/>
    <col min="14343" max="14343" width="7.875" style="97" customWidth="1"/>
    <col min="14344" max="14345" width="7.875" style="97" hidden="1" customWidth="1"/>
    <col min="14346" max="14593" width="7.875" style="97"/>
    <col min="14594" max="14594" width="35.75" style="97" customWidth="1"/>
    <col min="14595" max="14595" width="7.875" style="97" hidden="1" customWidth="1"/>
    <col min="14596" max="14597" width="12" style="97" customWidth="1"/>
    <col min="14598" max="14598" width="8" style="97" customWidth="1"/>
    <col min="14599" max="14599" width="7.875" style="97" customWidth="1"/>
    <col min="14600" max="14601" width="7.875" style="97" hidden="1" customWidth="1"/>
    <col min="14602" max="14849" width="7.875" style="97"/>
    <col min="14850" max="14850" width="35.75" style="97" customWidth="1"/>
    <col min="14851" max="14851" width="7.875" style="97" hidden="1" customWidth="1"/>
    <col min="14852" max="14853" width="12" style="97" customWidth="1"/>
    <col min="14854" max="14854" width="8" style="97" customWidth="1"/>
    <col min="14855" max="14855" width="7.875" style="97" customWidth="1"/>
    <col min="14856" max="14857" width="7.875" style="97" hidden="1" customWidth="1"/>
    <col min="14858" max="15105" width="7.875" style="97"/>
    <col min="15106" max="15106" width="35.75" style="97" customWidth="1"/>
    <col min="15107" max="15107" width="7.875" style="97" hidden="1" customWidth="1"/>
    <col min="15108" max="15109" width="12" style="97" customWidth="1"/>
    <col min="15110" max="15110" width="8" style="97" customWidth="1"/>
    <col min="15111" max="15111" width="7.875" style="97" customWidth="1"/>
    <col min="15112" max="15113" width="7.875" style="97" hidden="1" customWidth="1"/>
    <col min="15114" max="15361" width="7.875" style="97"/>
    <col min="15362" max="15362" width="35.75" style="97" customWidth="1"/>
    <col min="15363" max="15363" width="7.875" style="97" hidden="1" customWidth="1"/>
    <col min="15364" max="15365" width="12" style="97" customWidth="1"/>
    <col min="15366" max="15366" width="8" style="97" customWidth="1"/>
    <col min="15367" max="15367" width="7.875" style="97" customWidth="1"/>
    <col min="15368" max="15369" width="7.875" style="97" hidden="1" customWidth="1"/>
    <col min="15370" max="15617" width="7.875" style="97"/>
    <col min="15618" max="15618" width="35.75" style="97" customWidth="1"/>
    <col min="15619" max="15619" width="7.875" style="97" hidden="1" customWidth="1"/>
    <col min="15620" max="15621" width="12" style="97" customWidth="1"/>
    <col min="15622" max="15622" width="8" style="97" customWidth="1"/>
    <col min="15623" max="15623" width="7.875" style="97" customWidth="1"/>
    <col min="15624" max="15625" width="7.875" style="97" hidden="1" customWidth="1"/>
    <col min="15626" max="15873" width="7.875" style="97"/>
    <col min="15874" max="15874" width="35.75" style="97" customWidth="1"/>
    <col min="15875" max="15875" width="7.875" style="97" hidden="1" customWidth="1"/>
    <col min="15876" max="15877" width="12" style="97" customWidth="1"/>
    <col min="15878" max="15878" width="8" style="97" customWidth="1"/>
    <col min="15879" max="15879" width="7.875" style="97" customWidth="1"/>
    <col min="15880" max="15881" width="7.875" style="97" hidden="1" customWidth="1"/>
    <col min="15882" max="16129" width="7.875" style="97"/>
    <col min="16130" max="16130" width="35.75" style="97" customWidth="1"/>
    <col min="16131" max="16131" width="7.875" style="97" hidden="1" customWidth="1"/>
    <col min="16132" max="16133" width="12" style="97" customWidth="1"/>
    <col min="16134" max="16134" width="8" style="97" customWidth="1"/>
    <col min="16135" max="16135" width="7.875" style="97" customWidth="1"/>
    <col min="16136" max="16137" width="7.875" style="97" hidden="1" customWidth="1"/>
    <col min="16138" max="16384" width="7.875" style="97"/>
  </cols>
  <sheetData>
    <row r="1" spans="1:6" ht="27" customHeight="1">
      <c r="A1" s="317" t="s">
        <v>1570</v>
      </c>
      <c r="B1" s="317"/>
      <c r="C1" s="98"/>
      <c r="D1" s="98"/>
      <c r="E1" s="99"/>
    </row>
    <row r="2" spans="1:6" ht="61.15" customHeight="1">
      <c r="A2" s="318" t="s">
        <v>1588</v>
      </c>
      <c r="B2" s="319"/>
      <c r="C2" s="319"/>
      <c r="D2" s="319"/>
      <c r="E2" s="319"/>
    </row>
    <row r="3" spans="1:6" s="93" customFormat="1" ht="18.75" customHeight="1">
      <c r="B3" s="102"/>
      <c r="C3" s="102"/>
      <c r="D3" s="102"/>
      <c r="E3" s="103" t="s">
        <v>1122</v>
      </c>
    </row>
    <row r="4" spans="1:6" s="93" customFormat="1" ht="45.6" customHeight="1">
      <c r="A4" s="323" t="s">
        <v>1145</v>
      </c>
      <c r="B4" s="323" t="s">
        <v>1146</v>
      </c>
      <c r="C4" s="320" t="s">
        <v>1147</v>
      </c>
      <c r="D4" s="320"/>
      <c r="E4" s="320"/>
    </row>
    <row r="5" spans="1:6" s="94" customFormat="1" ht="33.6" customHeight="1">
      <c r="A5" s="324"/>
      <c r="B5" s="324"/>
      <c r="C5" s="104" t="s">
        <v>62</v>
      </c>
      <c r="D5" s="104" t="s">
        <v>1148</v>
      </c>
      <c r="E5" s="105" t="s">
        <v>1149</v>
      </c>
      <c r="F5" s="106"/>
    </row>
    <row r="6" spans="1:6" s="96" customFormat="1" ht="22.15" customHeight="1">
      <c r="A6" s="215" t="s">
        <v>1150</v>
      </c>
      <c r="B6" s="160" t="s">
        <v>73</v>
      </c>
      <c r="C6" s="161">
        <f>SUM(C7:C9)</f>
        <v>90.8</v>
      </c>
      <c r="D6" s="161">
        <v>40.799999999999997</v>
      </c>
      <c r="E6" s="161">
        <v>50</v>
      </c>
      <c r="F6" s="114"/>
    </row>
    <row r="7" spans="1:6" s="93" customFormat="1" ht="22.15" customHeight="1">
      <c r="A7" s="216">
        <v>1</v>
      </c>
      <c r="B7" s="163" t="s">
        <v>1151</v>
      </c>
      <c r="C7" s="164">
        <v>24.1</v>
      </c>
      <c r="D7" s="164">
        <v>24.1</v>
      </c>
      <c r="E7" s="164">
        <v>0</v>
      </c>
      <c r="F7" s="112"/>
    </row>
    <row r="8" spans="1:6" s="96" customFormat="1" ht="22.15" customHeight="1">
      <c r="A8" s="216">
        <v>2</v>
      </c>
      <c r="B8" s="163" t="s">
        <v>1152</v>
      </c>
      <c r="C8" s="164">
        <v>16.7</v>
      </c>
      <c r="D8" s="164">
        <v>16.7</v>
      </c>
      <c r="E8" s="164"/>
      <c r="F8" s="114"/>
    </row>
    <row r="9" spans="1:6" ht="22.15" customHeight="1">
      <c r="A9" s="216">
        <v>3</v>
      </c>
      <c r="B9" s="163" t="s">
        <v>1153</v>
      </c>
      <c r="C9" s="164">
        <v>50</v>
      </c>
      <c r="D9" s="164"/>
      <c r="E9" s="164">
        <v>50</v>
      </c>
    </row>
    <row r="10" spans="1:6" s="158" customFormat="1" ht="22.15" customHeight="1">
      <c r="A10" s="215" t="s">
        <v>1154</v>
      </c>
      <c r="B10" s="160" t="s">
        <v>287</v>
      </c>
      <c r="C10" s="161">
        <v>440</v>
      </c>
      <c r="D10" s="161">
        <v>440</v>
      </c>
      <c r="E10" s="161">
        <v>0</v>
      </c>
    </row>
    <row r="11" spans="1:6" ht="22.15" customHeight="1">
      <c r="A11" s="216">
        <v>4</v>
      </c>
      <c r="B11" s="163" t="s">
        <v>1155</v>
      </c>
      <c r="C11" s="164">
        <v>440</v>
      </c>
      <c r="D11" s="164">
        <v>440</v>
      </c>
      <c r="E11" s="164">
        <v>0</v>
      </c>
    </row>
    <row r="12" spans="1:6" s="158" customFormat="1" ht="22.15" customHeight="1">
      <c r="A12" s="215" t="s">
        <v>1156</v>
      </c>
      <c r="B12" s="160" t="s">
        <v>301</v>
      </c>
      <c r="C12" s="161">
        <f>SUM(C13:C16)</f>
        <v>1121.27</v>
      </c>
      <c r="D12" s="161">
        <v>601.04999999999995</v>
      </c>
      <c r="E12" s="161">
        <v>520.22</v>
      </c>
    </row>
    <row r="13" spans="1:6" ht="22.15" customHeight="1">
      <c r="A13" s="216">
        <v>5</v>
      </c>
      <c r="B13" s="163" t="s">
        <v>1157</v>
      </c>
      <c r="C13" s="164">
        <v>19</v>
      </c>
      <c r="D13" s="164">
        <v>19</v>
      </c>
      <c r="E13" s="164">
        <v>0</v>
      </c>
    </row>
    <row r="14" spans="1:6" ht="22.15" customHeight="1">
      <c r="A14" s="216">
        <v>6</v>
      </c>
      <c r="B14" s="163" t="s">
        <v>1158</v>
      </c>
      <c r="C14" s="164">
        <v>50</v>
      </c>
      <c r="D14" s="164">
        <v>50</v>
      </c>
      <c r="E14" s="164">
        <v>0</v>
      </c>
    </row>
    <row r="15" spans="1:6" ht="22.15" customHeight="1">
      <c r="A15" s="216">
        <v>7</v>
      </c>
      <c r="B15" s="163" t="s">
        <v>1159</v>
      </c>
      <c r="C15" s="164">
        <v>354.22</v>
      </c>
      <c r="D15" s="164">
        <v>282</v>
      </c>
      <c r="E15" s="164">
        <v>72.22</v>
      </c>
    </row>
    <row r="16" spans="1:6" ht="22.15" customHeight="1">
      <c r="A16" s="216">
        <v>8</v>
      </c>
      <c r="B16" s="163" t="s">
        <v>1160</v>
      </c>
      <c r="C16" s="164">
        <v>698.05</v>
      </c>
      <c r="D16" s="164">
        <v>250.05</v>
      </c>
      <c r="E16" s="164">
        <v>448</v>
      </c>
    </row>
    <row r="17" spans="1:5" s="158" customFormat="1" ht="22.15" customHeight="1">
      <c r="A17" s="215" t="s">
        <v>1161</v>
      </c>
      <c r="B17" s="160" t="s">
        <v>382</v>
      </c>
      <c r="C17" s="161">
        <f>SUM(C18:C28)</f>
        <v>23077.1</v>
      </c>
      <c r="D17" s="161">
        <v>19185.099999999999</v>
      </c>
      <c r="E17" s="161">
        <v>3892</v>
      </c>
    </row>
    <row r="18" spans="1:5" ht="22.15" customHeight="1">
      <c r="A18" s="216">
        <v>9</v>
      </c>
      <c r="B18" s="163" t="s">
        <v>1162</v>
      </c>
      <c r="C18" s="164">
        <v>974</v>
      </c>
      <c r="D18" s="164">
        <v>362</v>
      </c>
      <c r="E18" s="164">
        <v>612</v>
      </c>
    </row>
    <row r="19" spans="1:5" ht="22.15" customHeight="1">
      <c r="A19" s="216">
        <v>10</v>
      </c>
      <c r="B19" s="163" t="s">
        <v>1163</v>
      </c>
      <c r="C19" s="164">
        <v>3040</v>
      </c>
      <c r="D19" s="164">
        <v>1851</v>
      </c>
      <c r="E19" s="164">
        <v>1189</v>
      </c>
    </row>
    <row r="20" spans="1:5" ht="22.15" customHeight="1">
      <c r="A20" s="216">
        <v>11</v>
      </c>
      <c r="B20" s="163" t="s">
        <v>1164</v>
      </c>
      <c r="C20" s="164">
        <v>2245.1</v>
      </c>
      <c r="D20" s="164">
        <v>2245.1</v>
      </c>
      <c r="E20" s="164"/>
    </row>
    <row r="21" spans="1:5" ht="22.15" customHeight="1">
      <c r="A21" s="216">
        <v>12</v>
      </c>
      <c r="B21" s="163" t="s">
        <v>1165</v>
      </c>
      <c r="C21" s="164">
        <v>1260</v>
      </c>
      <c r="D21" s="164">
        <v>395</v>
      </c>
      <c r="E21" s="164">
        <v>865</v>
      </c>
    </row>
    <row r="22" spans="1:5" ht="22.15" customHeight="1">
      <c r="A22" s="216">
        <v>13</v>
      </c>
      <c r="B22" s="163" t="s">
        <v>1166</v>
      </c>
      <c r="C22" s="164">
        <v>641</v>
      </c>
      <c r="D22" s="164">
        <v>641</v>
      </c>
      <c r="E22" s="164">
        <v>0</v>
      </c>
    </row>
    <row r="23" spans="1:5" ht="22.15" customHeight="1">
      <c r="A23" s="216">
        <v>14</v>
      </c>
      <c r="B23" s="163" t="s">
        <v>1167</v>
      </c>
      <c r="C23" s="164">
        <v>6781</v>
      </c>
      <c r="D23" s="164">
        <v>5881</v>
      </c>
      <c r="E23" s="164">
        <v>900</v>
      </c>
    </row>
    <row r="24" spans="1:5" ht="22.15" customHeight="1">
      <c r="A24" s="216">
        <v>15</v>
      </c>
      <c r="B24" s="163" t="s">
        <v>1168</v>
      </c>
      <c r="C24" s="164">
        <v>89</v>
      </c>
      <c r="D24" s="164">
        <v>89</v>
      </c>
      <c r="E24" s="164">
        <v>0</v>
      </c>
    </row>
    <row r="25" spans="1:5" ht="22.15" customHeight="1">
      <c r="A25" s="216">
        <v>16</v>
      </c>
      <c r="B25" s="163" t="s">
        <v>1169</v>
      </c>
      <c r="C25" s="164">
        <v>7705</v>
      </c>
      <c r="D25" s="164">
        <v>7705</v>
      </c>
      <c r="E25" s="164">
        <v>0</v>
      </c>
    </row>
    <row r="26" spans="1:5" ht="22.15" customHeight="1">
      <c r="A26" s="216">
        <v>17</v>
      </c>
      <c r="B26" s="163" t="s">
        <v>1170</v>
      </c>
      <c r="C26" s="164">
        <v>95</v>
      </c>
      <c r="D26" s="164"/>
      <c r="E26" s="164">
        <v>95</v>
      </c>
    </row>
    <row r="27" spans="1:5" ht="22.15" customHeight="1">
      <c r="A27" s="216">
        <v>18</v>
      </c>
      <c r="B27" s="163" t="s">
        <v>1171</v>
      </c>
      <c r="C27" s="164">
        <v>172</v>
      </c>
      <c r="D27" s="164">
        <v>16</v>
      </c>
      <c r="E27" s="164">
        <v>156</v>
      </c>
    </row>
    <row r="28" spans="1:5" ht="22.15" customHeight="1">
      <c r="A28" s="216">
        <v>19</v>
      </c>
      <c r="B28" s="163" t="s">
        <v>1172</v>
      </c>
      <c r="C28" s="164">
        <v>75</v>
      </c>
      <c r="D28" s="164"/>
      <c r="E28" s="164">
        <v>75</v>
      </c>
    </row>
    <row r="29" spans="1:5" s="158" customFormat="1" ht="22.15" customHeight="1">
      <c r="A29" s="215" t="s">
        <v>1173</v>
      </c>
      <c r="B29" s="160" t="s">
        <v>1174</v>
      </c>
      <c r="C29" s="161">
        <f>SUM(C30:C34)</f>
        <v>2788.09</v>
      </c>
      <c r="D29" s="161">
        <v>1122.3599999999999</v>
      </c>
      <c r="E29" s="161">
        <v>1665.73</v>
      </c>
    </row>
    <row r="30" spans="1:5" ht="22.15" customHeight="1">
      <c r="A30" s="216">
        <v>20</v>
      </c>
      <c r="B30" s="163" t="s">
        <v>1175</v>
      </c>
      <c r="C30" s="164">
        <v>480</v>
      </c>
      <c r="D30" s="164"/>
      <c r="E30" s="164">
        <v>480</v>
      </c>
    </row>
    <row r="31" spans="1:5" ht="22.15" customHeight="1">
      <c r="A31" s="216">
        <v>21</v>
      </c>
      <c r="B31" s="163" t="s">
        <v>1176</v>
      </c>
      <c r="C31" s="164">
        <v>2063.09</v>
      </c>
      <c r="D31" s="164">
        <v>985.36</v>
      </c>
      <c r="E31" s="164">
        <v>1077.73</v>
      </c>
    </row>
    <row r="32" spans="1:5" ht="22.15" customHeight="1">
      <c r="A32" s="216">
        <v>22</v>
      </c>
      <c r="B32" s="163" t="s">
        <v>1177</v>
      </c>
      <c r="C32" s="164">
        <v>90</v>
      </c>
      <c r="D32" s="164">
        <v>72</v>
      </c>
      <c r="E32" s="164">
        <v>18</v>
      </c>
    </row>
    <row r="33" spans="1:5" ht="22.15" customHeight="1">
      <c r="A33" s="216">
        <v>23</v>
      </c>
      <c r="B33" s="163" t="s">
        <v>1178</v>
      </c>
      <c r="C33" s="164">
        <v>95</v>
      </c>
      <c r="D33" s="164">
        <v>5</v>
      </c>
      <c r="E33" s="164">
        <v>90</v>
      </c>
    </row>
    <row r="34" spans="1:5" ht="22.15" customHeight="1">
      <c r="A34" s="216">
        <v>24</v>
      </c>
      <c r="B34" s="163" t="s">
        <v>1179</v>
      </c>
      <c r="C34" s="164">
        <v>60</v>
      </c>
      <c r="D34" s="164">
        <v>60</v>
      </c>
      <c r="E34" s="164">
        <v>0</v>
      </c>
    </row>
    <row r="35" spans="1:5" s="158" customFormat="1" ht="22.15" customHeight="1">
      <c r="A35" s="218" t="s">
        <v>1180</v>
      </c>
      <c r="B35" s="219" t="s">
        <v>469</v>
      </c>
      <c r="C35" s="161">
        <f>SUM(C36:C41)</f>
        <v>2610.1800000000003</v>
      </c>
      <c r="D35" s="161">
        <v>1308.3</v>
      </c>
      <c r="E35" s="161">
        <v>1301.8800000000001</v>
      </c>
    </row>
    <row r="36" spans="1:5" ht="22.15" customHeight="1">
      <c r="A36" s="216">
        <v>25</v>
      </c>
      <c r="B36" s="163" t="s">
        <v>1181</v>
      </c>
      <c r="C36" s="164">
        <v>1129.8800000000001</v>
      </c>
      <c r="D36" s="164">
        <v>225</v>
      </c>
      <c r="E36" s="164">
        <v>904.88</v>
      </c>
    </row>
    <row r="37" spans="1:5" ht="22.15" customHeight="1">
      <c r="A37" s="216">
        <v>26</v>
      </c>
      <c r="B37" s="163" t="s">
        <v>1182</v>
      </c>
      <c r="C37" s="164">
        <v>300</v>
      </c>
      <c r="D37" s="164">
        <v>150</v>
      </c>
      <c r="E37" s="164">
        <v>150</v>
      </c>
    </row>
    <row r="38" spans="1:5" ht="22.15" customHeight="1">
      <c r="A38" s="220">
        <v>27</v>
      </c>
      <c r="B38" s="221" t="s">
        <v>1183</v>
      </c>
      <c r="C38" s="164">
        <v>940</v>
      </c>
      <c r="D38" s="164">
        <v>729</v>
      </c>
      <c r="E38" s="164">
        <v>211</v>
      </c>
    </row>
    <row r="39" spans="1:5" ht="22.15" customHeight="1">
      <c r="A39" s="216">
        <v>28</v>
      </c>
      <c r="B39" s="163" t="s">
        <v>1184</v>
      </c>
      <c r="C39" s="164">
        <v>15</v>
      </c>
      <c r="D39" s="164"/>
      <c r="E39" s="164">
        <v>15</v>
      </c>
    </row>
    <row r="40" spans="1:5" ht="22.15" customHeight="1">
      <c r="A40" s="216">
        <v>29</v>
      </c>
      <c r="B40" s="163" t="s">
        <v>1185</v>
      </c>
      <c r="C40" s="164">
        <v>202</v>
      </c>
      <c r="D40" s="164">
        <v>202</v>
      </c>
      <c r="E40" s="164">
        <v>0</v>
      </c>
    </row>
    <row r="41" spans="1:5" ht="22.15" customHeight="1">
      <c r="A41" s="216">
        <v>30</v>
      </c>
      <c r="B41" s="163" t="s">
        <v>1186</v>
      </c>
      <c r="C41" s="164">
        <v>23.3</v>
      </c>
      <c r="D41" s="164">
        <v>2.2999999999999998</v>
      </c>
      <c r="E41" s="164">
        <v>21</v>
      </c>
    </row>
    <row r="42" spans="1:5" s="158" customFormat="1" ht="22.15" customHeight="1">
      <c r="A42" s="215" t="s">
        <v>1187</v>
      </c>
      <c r="B42" s="160" t="s">
        <v>512</v>
      </c>
      <c r="C42" s="161">
        <f>SUM(C43:C55)</f>
        <v>36005.079999999994</v>
      </c>
      <c r="D42" s="161">
        <f t="shared" ref="D42:E42" si="0">SUM(D43:D55)</f>
        <v>8060</v>
      </c>
      <c r="E42" s="161">
        <f t="shared" si="0"/>
        <v>27945.079999999998</v>
      </c>
    </row>
    <row r="43" spans="1:5" ht="22.15" customHeight="1">
      <c r="A43" s="216">
        <v>31</v>
      </c>
      <c r="B43" s="163" t="s">
        <v>1188</v>
      </c>
      <c r="C43" s="164">
        <v>5201.32</v>
      </c>
      <c r="D43" s="164">
        <v>0</v>
      </c>
      <c r="E43" s="164">
        <v>5201.32</v>
      </c>
    </row>
    <row r="44" spans="1:5" ht="22.15" customHeight="1">
      <c r="A44" s="216">
        <v>32</v>
      </c>
      <c r="B44" s="163" t="s">
        <v>1189</v>
      </c>
      <c r="C44" s="164">
        <v>99</v>
      </c>
      <c r="D44" s="164">
        <v>44</v>
      </c>
      <c r="E44" s="164">
        <v>55</v>
      </c>
    </row>
    <row r="45" spans="1:5" ht="22.15" customHeight="1">
      <c r="A45" s="216">
        <v>33</v>
      </c>
      <c r="B45" s="163" t="s">
        <v>1190</v>
      </c>
      <c r="C45" s="164">
        <v>12202</v>
      </c>
      <c r="D45" s="164">
        <v>2000</v>
      </c>
      <c r="E45" s="164">
        <v>10202</v>
      </c>
    </row>
    <row r="46" spans="1:5" ht="22.15" customHeight="1">
      <c r="A46" s="216">
        <v>34</v>
      </c>
      <c r="B46" s="163" t="s">
        <v>1191</v>
      </c>
      <c r="C46" s="164">
        <v>10886</v>
      </c>
      <c r="D46" s="164">
        <v>0</v>
      </c>
      <c r="E46" s="164">
        <v>10886</v>
      </c>
    </row>
    <row r="47" spans="1:5" ht="22.15" customHeight="1">
      <c r="A47" s="216">
        <v>35</v>
      </c>
      <c r="B47" s="163" t="s">
        <v>1192</v>
      </c>
      <c r="C47" s="164">
        <v>6210</v>
      </c>
      <c r="D47" s="164">
        <v>5599</v>
      </c>
      <c r="E47" s="164">
        <v>611</v>
      </c>
    </row>
    <row r="48" spans="1:5" ht="22.15" customHeight="1">
      <c r="A48" s="216">
        <v>36</v>
      </c>
      <c r="B48" s="163" t="s">
        <v>1193</v>
      </c>
      <c r="C48" s="164">
        <v>154.34</v>
      </c>
      <c r="D48" s="164">
        <v>98</v>
      </c>
      <c r="E48" s="164">
        <v>56.34</v>
      </c>
    </row>
    <row r="49" spans="1:5" ht="22.15" customHeight="1">
      <c r="A49" s="216">
        <v>37</v>
      </c>
      <c r="B49" s="163" t="s">
        <v>1194</v>
      </c>
      <c r="C49" s="164">
        <v>137</v>
      </c>
      <c r="D49" s="164">
        <v>137</v>
      </c>
      <c r="E49" s="164">
        <v>0</v>
      </c>
    </row>
    <row r="50" spans="1:5" ht="22.15" customHeight="1">
      <c r="A50" s="216">
        <v>38</v>
      </c>
      <c r="B50" s="163" t="s">
        <v>1195</v>
      </c>
      <c r="C50" s="164">
        <v>183</v>
      </c>
      <c r="D50" s="164"/>
      <c r="E50" s="164">
        <v>183</v>
      </c>
    </row>
    <row r="51" spans="1:5" ht="22.15" customHeight="1">
      <c r="A51" s="216">
        <v>39</v>
      </c>
      <c r="B51" s="163" t="s">
        <v>1196</v>
      </c>
      <c r="C51" s="164">
        <v>50</v>
      </c>
      <c r="D51" s="164">
        <v>0</v>
      </c>
      <c r="E51" s="164">
        <v>50</v>
      </c>
    </row>
    <row r="52" spans="1:5" ht="22.15" customHeight="1">
      <c r="A52" s="216">
        <v>40</v>
      </c>
      <c r="B52" s="163" t="s">
        <v>1197</v>
      </c>
      <c r="C52" s="164">
        <v>110</v>
      </c>
      <c r="D52" s="164">
        <v>110</v>
      </c>
      <c r="E52" s="164">
        <v>0</v>
      </c>
    </row>
    <row r="53" spans="1:5" ht="22.15" customHeight="1">
      <c r="A53" s="216">
        <v>41</v>
      </c>
      <c r="B53" s="163" t="s">
        <v>1194</v>
      </c>
      <c r="C53" s="164">
        <v>166</v>
      </c>
      <c r="D53" s="164">
        <v>72</v>
      </c>
      <c r="E53" s="164">
        <v>94</v>
      </c>
    </row>
    <row r="54" spans="1:5" ht="22.15" customHeight="1">
      <c r="A54" s="216">
        <v>42</v>
      </c>
      <c r="B54" s="163" t="s">
        <v>1198</v>
      </c>
      <c r="C54" s="164">
        <v>601</v>
      </c>
      <c r="D54" s="164">
        <v>0</v>
      </c>
      <c r="E54" s="164">
        <v>601</v>
      </c>
    </row>
    <row r="55" spans="1:5" ht="22.15" customHeight="1">
      <c r="A55" s="216">
        <v>43</v>
      </c>
      <c r="B55" s="163" t="s">
        <v>1199</v>
      </c>
      <c r="C55" s="164">
        <v>5.42</v>
      </c>
      <c r="D55" s="164"/>
      <c r="E55" s="164">
        <v>5.42</v>
      </c>
    </row>
    <row r="56" spans="1:5" s="158" customFormat="1" ht="22.15" customHeight="1">
      <c r="A56" s="215" t="s">
        <v>1200</v>
      </c>
      <c r="B56" s="160" t="s">
        <v>642</v>
      </c>
      <c r="C56" s="161">
        <f>SUM(C57:C63)</f>
        <v>21430.78</v>
      </c>
      <c r="D56" s="161">
        <f t="shared" ref="D56:E56" si="1">SUM(D57:D63)</f>
        <v>3852.44</v>
      </c>
      <c r="E56" s="161">
        <f t="shared" si="1"/>
        <v>17578.34</v>
      </c>
    </row>
    <row r="57" spans="1:5" ht="22.15" customHeight="1">
      <c r="A57" s="216">
        <v>44</v>
      </c>
      <c r="B57" s="163" t="s">
        <v>1201</v>
      </c>
      <c r="C57" s="164">
        <v>3071</v>
      </c>
      <c r="D57" s="164"/>
      <c r="E57" s="164">
        <v>3071</v>
      </c>
    </row>
    <row r="58" spans="1:5" ht="22.15" customHeight="1">
      <c r="A58" s="216">
        <v>45</v>
      </c>
      <c r="B58" s="163" t="s">
        <v>1202</v>
      </c>
      <c r="C58" s="164">
        <v>1813</v>
      </c>
      <c r="D58" s="164">
        <v>1113</v>
      </c>
      <c r="E58" s="164">
        <v>700</v>
      </c>
    </row>
    <row r="59" spans="1:5" ht="22.15" customHeight="1">
      <c r="A59" s="216">
        <v>46</v>
      </c>
      <c r="B59" s="163" t="s">
        <v>1203</v>
      </c>
      <c r="C59" s="164">
        <v>1640</v>
      </c>
      <c r="D59" s="164"/>
      <c r="E59" s="164">
        <v>1640</v>
      </c>
    </row>
    <row r="60" spans="1:5" ht="22.15" customHeight="1">
      <c r="A60" s="216">
        <v>47</v>
      </c>
      <c r="B60" s="163" t="s">
        <v>1204</v>
      </c>
      <c r="C60" s="164">
        <v>13664.78</v>
      </c>
      <c r="D60" s="164">
        <v>2604.44</v>
      </c>
      <c r="E60" s="164">
        <v>11060.34</v>
      </c>
    </row>
    <row r="61" spans="1:5" ht="22.15" customHeight="1">
      <c r="A61" s="216">
        <v>48</v>
      </c>
      <c r="B61" s="163" t="s">
        <v>1205</v>
      </c>
      <c r="C61" s="164">
        <v>814</v>
      </c>
      <c r="D61" s="164">
        <v>0</v>
      </c>
      <c r="E61" s="164">
        <v>814</v>
      </c>
    </row>
    <row r="62" spans="1:5" ht="22.15" customHeight="1">
      <c r="A62" s="216">
        <v>49</v>
      </c>
      <c r="B62" s="163" t="s">
        <v>1206</v>
      </c>
      <c r="C62" s="164">
        <v>293</v>
      </c>
      <c r="D62" s="164">
        <v>0</v>
      </c>
      <c r="E62" s="164">
        <v>293</v>
      </c>
    </row>
    <row r="63" spans="1:5" ht="22.15" customHeight="1">
      <c r="A63" s="216">
        <v>50</v>
      </c>
      <c r="B63" s="163" t="s">
        <v>1207</v>
      </c>
      <c r="C63" s="164">
        <v>135</v>
      </c>
      <c r="D63" s="164">
        <v>135</v>
      </c>
      <c r="E63" s="164">
        <v>0</v>
      </c>
    </row>
    <row r="64" spans="1:5" s="158" customFormat="1" ht="22.15" customHeight="1">
      <c r="A64" s="215" t="s">
        <v>1208</v>
      </c>
      <c r="B64" s="160" t="s">
        <v>710</v>
      </c>
      <c r="C64" s="161">
        <v>23594.21</v>
      </c>
      <c r="D64" s="161">
        <v>7517.7</v>
      </c>
      <c r="E64" s="161">
        <v>16076.51</v>
      </c>
    </row>
    <row r="65" spans="1:5" ht="22.15" customHeight="1">
      <c r="A65" s="216">
        <v>51</v>
      </c>
      <c r="B65" s="163" t="s">
        <v>1209</v>
      </c>
      <c r="C65" s="164">
        <v>17417.7</v>
      </c>
      <c r="D65" s="164">
        <v>2117.6999999999998</v>
      </c>
      <c r="E65" s="164">
        <v>15300</v>
      </c>
    </row>
    <row r="66" spans="1:5" ht="22.15" customHeight="1">
      <c r="A66" s="216">
        <v>52</v>
      </c>
      <c r="B66" s="163" t="s">
        <v>1210</v>
      </c>
      <c r="C66" s="164">
        <v>5400</v>
      </c>
      <c r="D66" s="164">
        <v>5400</v>
      </c>
      <c r="E66" s="164">
        <v>0</v>
      </c>
    </row>
    <row r="67" spans="1:5" ht="22.15" customHeight="1">
      <c r="A67" s="216">
        <v>53</v>
      </c>
      <c r="B67" s="163" t="s">
        <v>1211</v>
      </c>
      <c r="C67" s="164">
        <v>398.51</v>
      </c>
      <c r="D67" s="164"/>
      <c r="E67" s="164">
        <v>398.51</v>
      </c>
    </row>
    <row r="68" spans="1:5" ht="22.15" customHeight="1">
      <c r="A68" s="216">
        <v>54</v>
      </c>
      <c r="B68" s="163" t="s">
        <v>1212</v>
      </c>
      <c r="C68" s="164">
        <v>378</v>
      </c>
      <c r="D68" s="164"/>
      <c r="E68" s="164">
        <v>378</v>
      </c>
    </row>
    <row r="69" spans="1:5" s="158" customFormat="1" ht="22.15" customHeight="1">
      <c r="A69" s="215" t="s">
        <v>1213</v>
      </c>
      <c r="B69" s="160" t="s">
        <v>766</v>
      </c>
      <c r="C69" s="161">
        <v>41021.26</v>
      </c>
      <c r="D69" s="161">
        <v>5464.3</v>
      </c>
      <c r="E69" s="161">
        <v>35556.959999999999</v>
      </c>
    </row>
    <row r="70" spans="1:5" ht="22.15" customHeight="1">
      <c r="A70" s="216">
        <v>55</v>
      </c>
      <c r="B70" s="163" t="s">
        <v>1214</v>
      </c>
      <c r="C70" s="164">
        <v>2518</v>
      </c>
      <c r="D70" s="164">
        <v>0</v>
      </c>
      <c r="E70" s="164">
        <v>2518</v>
      </c>
    </row>
    <row r="71" spans="1:5" ht="22.15" customHeight="1">
      <c r="A71" s="216">
        <v>56</v>
      </c>
      <c r="B71" s="163" t="s">
        <v>1215</v>
      </c>
      <c r="C71" s="164">
        <v>2800</v>
      </c>
      <c r="D71" s="164">
        <v>22</v>
      </c>
      <c r="E71" s="164">
        <v>2778</v>
      </c>
    </row>
    <row r="72" spans="1:5" ht="22.15" customHeight="1">
      <c r="A72" s="216">
        <v>57</v>
      </c>
      <c r="B72" s="163" t="s">
        <v>1216</v>
      </c>
      <c r="C72" s="164">
        <v>789</v>
      </c>
      <c r="D72" s="164">
        <v>675</v>
      </c>
      <c r="E72" s="164">
        <v>114</v>
      </c>
    </row>
    <row r="73" spans="1:5" ht="22.15" customHeight="1">
      <c r="A73" s="216">
        <v>58</v>
      </c>
      <c r="B73" s="163" t="s">
        <v>1217</v>
      </c>
      <c r="C73" s="164">
        <v>256.61</v>
      </c>
      <c r="D73" s="164">
        <v>164</v>
      </c>
      <c r="E73" s="164">
        <v>92.61</v>
      </c>
    </row>
    <row r="74" spans="1:5" ht="22.15" customHeight="1">
      <c r="A74" s="216">
        <v>59</v>
      </c>
      <c r="B74" s="163" t="s">
        <v>1218</v>
      </c>
      <c r="C74" s="164">
        <v>27573</v>
      </c>
      <c r="D74" s="164">
        <v>0</v>
      </c>
      <c r="E74" s="164">
        <v>27573</v>
      </c>
    </row>
    <row r="75" spans="1:5" ht="22.15" customHeight="1">
      <c r="A75" s="216">
        <v>60</v>
      </c>
      <c r="B75" s="163" t="s">
        <v>1219</v>
      </c>
      <c r="C75" s="164">
        <v>2144</v>
      </c>
      <c r="D75" s="164">
        <v>610</v>
      </c>
      <c r="E75" s="164">
        <v>1534</v>
      </c>
    </row>
    <row r="76" spans="1:5" ht="22.15" customHeight="1">
      <c r="A76" s="216">
        <v>61</v>
      </c>
      <c r="B76" s="163" t="s">
        <v>1220</v>
      </c>
      <c r="C76" s="164">
        <v>3710</v>
      </c>
      <c r="D76" s="164">
        <v>3710</v>
      </c>
      <c r="E76" s="164">
        <v>0</v>
      </c>
    </row>
    <row r="77" spans="1:5" ht="22.15" customHeight="1">
      <c r="A77" s="216">
        <v>62</v>
      </c>
      <c r="B77" s="163" t="s">
        <v>1221</v>
      </c>
      <c r="C77" s="164">
        <v>1138.1500000000001</v>
      </c>
      <c r="D77" s="164">
        <v>283.3</v>
      </c>
      <c r="E77" s="164">
        <v>854.85</v>
      </c>
    </row>
    <row r="78" spans="1:5" ht="22.15" customHeight="1">
      <c r="A78" s="216">
        <v>63</v>
      </c>
      <c r="B78" s="163" t="s">
        <v>1222</v>
      </c>
      <c r="C78" s="164">
        <v>62.5</v>
      </c>
      <c r="D78" s="164"/>
      <c r="E78" s="164">
        <v>62.5</v>
      </c>
    </row>
    <row r="79" spans="1:5" ht="22.15" customHeight="1">
      <c r="A79" s="216">
        <v>64</v>
      </c>
      <c r="B79" s="163" t="s">
        <v>1223</v>
      </c>
      <c r="C79" s="164">
        <v>30</v>
      </c>
      <c r="D79" s="164"/>
      <c r="E79" s="164">
        <v>30</v>
      </c>
    </row>
    <row r="80" spans="1:5" s="158" customFormat="1" ht="22.15" customHeight="1">
      <c r="A80" s="215" t="s">
        <v>1224</v>
      </c>
      <c r="B80" s="160" t="s">
        <v>855</v>
      </c>
      <c r="C80" s="161">
        <v>46990</v>
      </c>
      <c r="D80" s="161">
        <v>27727</v>
      </c>
      <c r="E80" s="161">
        <v>19263</v>
      </c>
    </row>
    <row r="81" spans="1:5" ht="22.15" customHeight="1">
      <c r="A81" s="216">
        <v>65</v>
      </c>
      <c r="B81" s="163" t="s">
        <v>1225</v>
      </c>
      <c r="C81" s="164">
        <v>22063</v>
      </c>
      <c r="D81" s="164">
        <v>2800</v>
      </c>
      <c r="E81" s="164">
        <v>19263</v>
      </c>
    </row>
    <row r="82" spans="1:5" ht="22.15" customHeight="1">
      <c r="A82" s="216">
        <v>66</v>
      </c>
      <c r="B82" s="163" t="s">
        <v>1226</v>
      </c>
      <c r="C82" s="164">
        <v>20835</v>
      </c>
      <c r="D82" s="164">
        <v>20835</v>
      </c>
      <c r="E82" s="164">
        <v>0</v>
      </c>
    </row>
    <row r="83" spans="1:5" ht="22.15" customHeight="1">
      <c r="A83" s="216">
        <v>67</v>
      </c>
      <c r="B83" s="163" t="s">
        <v>1227</v>
      </c>
      <c r="C83" s="164">
        <v>2737</v>
      </c>
      <c r="D83" s="164">
        <v>2737</v>
      </c>
      <c r="E83" s="164">
        <v>0</v>
      </c>
    </row>
    <row r="84" spans="1:5" ht="22.15" customHeight="1">
      <c r="A84" s="216">
        <v>68</v>
      </c>
      <c r="B84" s="163" t="s">
        <v>1228</v>
      </c>
      <c r="C84" s="164">
        <v>1355</v>
      </c>
      <c r="D84" s="164">
        <v>1355</v>
      </c>
      <c r="E84" s="164"/>
    </row>
    <row r="85" spans="1:5" s="158" customFormat="1" ht="22.15" customHeight="1">
      <c r="A85" s="215" t="s">
        <v>1229</v>
      </c>
      <c r="B85" s="160" t="s">
        <v>868</v>
      </c>
      <c r="C85" s="161">
        <v>64170.2</v>
      </c>
      <c r="D85" s="161">
        <v>40974</v>
      </c>
      <c r="E85" s="161">
        <v>23196.2</v>
      </c>
    </row>
    <row r="86" spans="1:5" ht="22.15" customHeight="1">
      <c r="A86" s="216">
        <v>69</v>
      </c>
      <c r="B86" s="163" t="s">
        <v>1230</v>
      </c>
      <c r="C86" s="164">
        <v>21266.2</v>
      </c>
      <c r="D86" s="164">
        <v>21020</v>
      </c>
      <c r="E86" s="164">
        <v>246.2</v>
      </c>
    </row>
    <row r="87" spans="1:5" ht="22.15" customHeight="1">
      <c r="A87" s="220">
        <v>70</v>
      </c>
      <c r="B87" s="221" t="s">
        <v>1231</v>
      </c>
      <c r="C87" s="164">
        <v>31809</v>
      </c>
      <c r="D87" s="164">
        <v>13059</v>
      </c>
      <c r="E87" s="164">
        <v>18750</v>
      </c>
    </row>
    <row r="88" spans="1:5" ht="22.15" customHeight="1">
      <c r="A88" s="216">
        <v>71</v>
      </c>
      <c r="B88" s="163" t="s">
        <v>1232</v>
      </c>
      <c r="C88" s="164">
        <v>6200</v>
      </c>
      <c r="D88" s="164">
        <v>2000</v>
      </c>
      <c r="E88" s="164">
        <v>4200</v>
      </c>
    </row>
    <row r="89" spans="1:5" ht="22.15" customHeight="1">
      <c r="A89" s="216">
        <v>72</v>
      </c>
      <c r="B89" s="163" t="s">
        <v>1233</v>
      </c>
      <c r="C89" s="164">
        <v>4200</v>
      </c>
      <c r="D89" s="164">
        <v>4200</v>
      </c>
      <c r="E89" s="164">
        <v>0</v>
      </c>
    </row>
    <row r="90" spans="1:5" ht="22.15" customHeight="1">
      <c r="A90" s="216">
        <v>73</v>
      </c>
      <c r="B90" s="163" t="s">
        <v>1234</v>
      </c>
      <c r="C90" s="164">
        <v>695</v>
      </c>
      <c r="D90" s="164">
        <v>695</v>
      </c>
      <c r="E90" s="164">
        <v>0</v>
      </c>
    </row>
    <row r="91" spans="1:5" s="158" customFormat="1" ht="22.15" customHeight="1">
      <c r="A91" s="215" t="s">
        <v>1235</v>
      </c>
      <c r="B91" s="160" t="s">
        <v>891</v>
      </c>
      <c r="C91" s="161">
        <v>1756</v>
      </c>
      <c r="D91" s="161">
        <v>1756</v>
      </c>
      <c r="E91" s="161">
        <v>0</v>
      </c>
    </row>
    <row r="92" spans="1:5" ht="22.15" customHeight="1">
      <c r="A92" s="216">
        <v>74</v>
      </c>
      <c r="B92" s="163" t="s">
        <v>1236</v>
      </c>
      <c r="C92" s="164">
        <v>1304</v>
      </c>
      <c r="D92" s="164">
        <v>1304</v>
      </c>
      <c r="E92" s="164"/>
    </row>
    <row r="93" spans="1:5" ht="22.15" customHeight="1">
      <c r="A93" s="216">
        <v>75</v>
      </c>
      <c r="B93" s="163" t="s">
        <v>1237</v>
      </c>
      <c r="C93" s="164">
        <v>375</v>
      </c>
      <c r="D93" s="164">
        <v>375</v>
      </c>
      <c r="E93" s="164">
        <v>0</v>
      </c>
    </row>
    <row r="94" spans="1:5" ht="22.15" customHeight="1">
      <c r="A94" s="216">
        <v>76</v>
      </c>
      <c r="B94" s="163" t="s">
        <v>1238</v>
      </c>
      <c r="C94" s="164">
        <v>77</v>
      </c>
      <c r="D94" s="164">
        <v>77</v>
      </c>
      <c r="E94" s="164">
        <v>0</v>
      </c>
    </row>
    <row r="95" spans="1:5" s="158" customFormat="1" ht="22.15" customHeight="1">
      <c r="A95" s="215" t="s">
        <v>1239</v>
      </c>
      <c r="B95" s="160" t="s">
        <v>962</v>
      </c>
      <c r="C95" s="161">
        <v>9838.76</v>
      </c>
      <c r="D95" s="161">
        <v>576.70000000000005</v>
      </c>
      <c r="E95" s="161">
        <v>9262.06</v>
      </c>
    </row>
    <row r="96" spans="1:5" ht="22.15" customHeight="1">
      <c r="A96" s="216">
        <v>77</v>
      </c>
      <c r="B96" s="163" t="s">
        <v>1240</v>
      </c>
      <c r="C96" s="164">
        <v>563.76</v>
      </c>
      <c r="D96" s="164">
        <v>321.7</v>
      </c>
      <c r="E96" s="164">
        <v>242.06</v>
      </c>
    </row>
    <row r="97" spans="1:6" ht="22.15" customHeight="1">
      <c r="A97" s="216">
        <v>78</v>
      </c>
      <c r="B97" s="163" t="s">
        <v>1241</v>
      </c>
      <c r="C97" s="164">
        <v>9020</v>
      </c>
      <c r="D97" s="164"/>
      <c r="E97" s="164">
        <v>9020</v>
      </c>
    </row>
    <row r="98" spans="1:6" ht="22.15" customHeight="1">
      <c r="A98" s="216">
        <v>79</v>
      </c>
      <c r="B98" s="163" t="s">
        <v>1242</v>
      </c>
      <c r="C98" s="164">
        <v>255</v>
      </c>
      <c r="D98" s="164">
        <v>255</v>
      </c>
      <c r="E98" s="164">
        <v>0</v>
      </c>
    </row>
    <row r="99" spans="1:6" s="158" customFormat="1" ht="22.15" customHeight="1">
      <c r="A99" s="215" t="s">
        <v>1243</v>
      </c>
      <c r="B99" s="160" t="s">
        <v>923</v>
      </c>
      <c r="C99" s="161">
        <v>473</v>
      </c>
      <c r="D99" s="161">
        <v>350</v>
      </c>
      <c r="E99" s="161">
        <v>123</v>
      </c>
    </row>
    <row r="100" spans="1:6" ht="22.15" customHeight="1">
      <c r="A100" s="216">
        <v>80</v>
      </c>
      <c r="B100" s="163" t="s">
        <v>1244</v>
      </c>
      <c r="C100" s="164">
        <v>473</v>
      </c>
      <c r="D100" s="164">
        <v>350</v>
      </c>
      <c r="E100" s="164">
        <v>123</v>
      </c>
    </row>
    <row r="101" spans="1:6" s="158" customFormat="1" ht="22.15" customHeight="1">
      <c r="A101" s="215" t="s">
        <v>1245</v>
      </c>
      <c r="B101" s="160" t="s">
        <v>978</v>
      </c>
      <c r="C101" s="161">
        <v>180</v>
      </c>
      <c r="D101" s="161">
        <v>180</v>
      </c>
      <c r="E101" s="161">
        <v>0</v>
      </c>
    </row>
    <row r="102" spans="1:6" ht="22.15" customHeight="1">
      <c r="A102" s="216">
        <v>81</v>
      </c>
      <c r="B102" s="163" t="s">
        <v>1246</v>
      </c>
      <c r="C102" s="164">
        <v>99</v>
      </c>
      <c r="D102" s="164">
        <v>99</v>
      </c>
      <c r="E102" s="164">
        <v>0</v>
      </c>
    </row>
    <row r="103" spans="1:6" ht="22.15" customHeight="1">
      <c r="A103" s="216">
        <v>82</v>
      </c>
      <c r="B103" s="163" t="s">
        <v>1247</v>
      </c>
      <c r="C103" s="164">
        <v>81</v>
      </c>
      <c r="D103" s="164">
        <v>81</v>
      </c>
      <c r="E103" s="164">
        <v>0</v>
      </c>
    </row>
    <row r="104" spans="1:6" s="95" customFormat="1" ht="22.15" customHeight="1">
      <c r="A104" s="321" t="s">
        <v>62</v>
      </c>
      <c r="B104" s="322"/>
      <c r="C104" s="161">
        <v>275586.73</v>
      </c>
      <c r="D104" s="161">
        <v>119155.75</v>
      </c>
      <c r="E104" s="217">
        <v>156430.98000000001</v>
      </c>
      <c r="F104" s="109"/>
    </row>
    <row r="105" spans="1:6" ht="43.15" customHeight="1">
      <c r="A105" s="314" t="s">
        <v>1248</v>
      </c>
      <c r="B105" s="315"/>
      <c r="C105" s="315"/>
      <c r="D105" s="315"/>
      <c r="E105" s="315"/>
    </row>
    <row r="106" spans="1:6" ht="43.15" customHeight="1">
      <c r="A106" s="316"/>
      <c r="B106" s="316"/>
      <c r="C106" s="316"/>
      <c r="D106" s="316"/>
      <c r="E106" s="316"/>
    </row>
    <row r="107" spans="1:6" ht="43.15" customHeight="1">
      <c r="A107" s="316"/>
      <c r="B107" s="316"/>
      <c r="C107" s="316"/>
      <c r="D107" s="316"/>
      <c r="E107" s="316"/>
    </row>
  </sheetData>
  <mergeCells count="7">
    <mergeCell ref="A105:E107"/>
    <mergeCell ref="A1:B1"/>
    <mergeCell ref="A2:E2"/>
    <mergeCell ref="C4:E4"/>
    <mergeCell ref="A104:B104"/>
    <mergeCell ref="A4:A5"/>
    <mergeCell ref="B4:B5"/>
  </mergeCells>
  <phoneticPr fontId="50" type="noConversion"/>
  <printOptions horizontalCentered="1"/>
  <pageMargins left="0.78680555555555598" right="0.74791666666666701" top="1.18055555555556" bottom="0.98402777777777795" header="0.51180555555555596" footer="0.51180555555555596"/>
  <pageSetup paperSize="9" firstPageNumber="4294963191"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P37"/>
  <sheetViews>
    <sheetView workbookViewId="0">
      <selection activeCell="D4" sqref="D4:D5"/>
    </sheetView>
  </sheetViews>
  <sheetFormatPr defaultColWidth="7.875" defaultRowHeight="15.75"/>
  <cols>
    <col min="1" max="1" width="7.875" style="97"/>
    <col min="2" max="2" width="33.5" style="97" customWidth="1"/>
    <col min="3" max="3" width="17" style="97" customWidth="1"/>
    <col min="4" max="4" width="16.625" style="97" customWidth="1"/>
    <col min="5" max="5" width="8" style="97" customWidth="1"/>
    <col min="6" max="6" width="9.25" style="97" customWidth="1"/>
    <col min="7" max="7" width="16" style="97" customWidth="1"/>
    <col min="8" max="8" width="13.875" style="97" customWidth="1"/>
    <col min="9" max="256" width="7.875" style="97"/>
    <col min="257" max="257" width="35.75" style="97" customWidth="1"/>
    <col min="258" max="258" width="7.875" style="97" hidden="1" customWidth="1"/>
    <col min="259" max="260" width="12" style="97" customWidth="1"/>
    <col min="261" max="261" width="8" style="97" customWidth="1"/>
    <col min="262" max="262" width="7.875" style="97" customWidth="1"/>
    <col min="263" max="264" width="7.875" style="97" hidden="1" customWidth="1"/>
    <col min="265" max="512" width="7.875" style="97"/>
    <col min="513" max="513" width="35.75" style="97" customWidth="1"/>
    <col min="514" max="514" width="7.875" style="97" hidden="1" customWidth="1"/>
    <col min="515" max="516" width="12" style="97" customWidth="1"/>
    <col min="517" max="517" width="8" style="97" customWidth="1"/>
    <col min="518" max="518" width="7.875" style="97" customWidth="1"/>
    <col min="519" max="520" width="7.875" style="97" hidden="1" customWidth="1"/>
    <col min="521" max="768" width="7.875" style="97"/>
    <col min="769" max="769" width="35.75" style="97" customWidth="1"/>
    <col min="770" max="770" width="7.875" style="97" hidden="1" customWidth="1"/>
    <col min="771" max="772" width="12" style="97" customWidth="1"/>
    <col min="773" max="773" width="8" style="97" customWidth="1"/>
    <col min="774" max="774" width="7.875" style="97" customWidth="1"/>
    <col min="775" max="776" width="7.875" style="97" hidden="1" customWidth="1"/>
    <col min="777" max="1024" width="7.875" style="97"/>
    <col min="1025" max="1025" width="35.75" style="97" customWidth="1"/>
    <col min="1026" max="1026" width="7.875" style="97" hidden="1" customWidth="1"/>
    <col min="1027" max="1028" width="12" style="97" customWidth="1"/>
    <col min="1029" max="1029" width="8" style="97" customWidth="1"/>
    <col min="1030" max="1030" width="7.875" style="97" customWidth="1"/>
    <col min="1031" max="1032" width="7.875" style="97" hidden="1" customWidth="1"/>
    <col min="1033" max="1280" width="7.875" style="97"/>
    <col min="1281" max="1281" width="35.75" style="97" customWidth="1"/>
    <col min="1282" max="1282" width="7.875" style="97" hidden="1" customWidth="1"/>
    <col min="1283" max="1284" width="12" style="97" customWidth="1"/>
    <col min="1285" max="1285" width="8" style="97" customWidth="1"/>
    <col min="1286" max="1286" width="7.875" style="97" customWidth="1"/>
    <col min="1287" max="1288" width="7.875" style="97" hidden="1" customWidth="1"/>
    <col min="1289" max="1536" width="7.875" style="97"/>
    <col min="1537" max="1537" width="35.75" style="97" customWidth="1"/>
    <col min="1538" max="1538" width="7.875" style="97" hidden="1" customWidth="1"/>
    <col min="1539" max="1540" width="12" style="97" customWidth="1"/>
    <col min="1541" max="1541" width="8" style="97" customWidth="1"/>
    <col min="1542" max="1542" width="7.875" style="97" customWidth="1"/>
    <col min="1543" max="1544" width="7.875" style="97" hidden="1" customWidth="1"/>
    <col min="1545" max="1792" width="7.875" style="97"/>
    <col min="1793" max="1793" width="35.75" style="97" customWidth="1"/>
    <col min="1794" max="1794" width="7.875" style="97" hidden="1" customWidth="1"/>
    <col min="1795" max="1796" width="12" style="97" customWidth="1"/>
    <col min="1797" max="1797" width="8" style="97" customWidth="1"/>
    <col min="1798" max="1798" width="7.875" style="97" customWidth="1"/>
    <col min="1799" max="1800" width="7.875" style="97" hidden="1" customWidth="1"/>
    <col min="1801" max="2048" width="7.875" style="97"/>
    <col min="2049" max="2049" width="35.75" style="97" customWidth="1"/>
    <col min="2050" max="2050" width="7.875" style="97" hidden="1" customWidth="1"/>
    <col min="2051" max="2052" width="12" style="97" customWidth="1"/>
    <col min="2053" max="2053" width="8" style="97" customWidth="1"/>
    <col min="2054" max="2054" width="7.875" style="97" customWidth="1"/>
    <col min="2055" max="2056" width="7.875" style="97" hidden="1" customWidth="1"/>
    <col min="2057" max="2304" width="7.875" style="97"/>
    <col min="2305" max="2305" width="35.75" style="97" customWidth="1"/>
    <col min="2306" max="2306" width="7.875" style="97" hidden="1" customWidth="1"/>
    <col min="2307" max="2308" width="12" style="97" customWidth="1"/>
    <col min="2309" max="2309" width="8" style="97" customWidth="1"/>
    <col min="2310" max="2310" width="7.875" style="97" customWidth="1"/>
    <col min="2311" max="2312" width="7.875" style="97" hidden="1" customWidth="1"/>
    <col min="2313" max="2560" width="7.875" style="97"/>
    <col min="2561" max="2561" width="35.75" style="97" customWidth="1"/>
    <col min="2562" max="2562" width="7.875" style="97" hidden="1" customWidth="1"/>
    <col min="2563" max="2564" width="12" style="97" customWidth="1"/>
    <col min="2565" max="2565" width="8" style="97" customWidth="1"/>
    <col min="2566" max="2566" width="7.875" style="97" customWidth="1"/>
    <col min="2567" max="2568" width="7.875" style="97" hidden="1" customWidth="1"/>
    <col min="2569" max="2816" width="7.875" style="97"/>
    <col min="2817" max="2817" width="35.75" style="97" customWidth="1"/>
    <col min="2818" max="2818" width="7.875" style="97" hidden="1" customWidth="1"/>
    <col min="2819" max="2820" width="12" style="97" customWidth="1"/>
    <col min="2821" max="2821" width="8" style="97" customWidth="1"/>
    <col min="2822" max="2822" width="7.875" style="97" customWidth="1"/>
    <col min="2823" max="2824" width="7.875" style="97" hidden="1" customWidth="1"/>
    <col min="2825" max="3072" width="7.875" style="97"/>
    <col min="3073" max="3073" width="35.75" style="97" customWidth="1"/>
    <col min="3074" max="3074" width="7.875" style="97" hidden="1" customWidth="1"/>
    <col min="3075" max="3076" width="12" style="97" customWidth="1"/>
    <col min="3077" max="3077" width="8" style="97" customWidth="1"/>
    <col min="3078" max="3078" width="7.875" style="97" customWidth="1"/>
    <col min="3079" max="3080" width="7.875" style="97" hidden="1" customWidth="1"/>
    <col min="3081" max="3328" width="7.875" style="97"/>
    <col min="3329" max="3329" width="35.75" style="97" customWidth="1"/>
    <col min="3330" max="3330" width="7.875" style="97" hidden="1" customWidth="1"/>
    <col min="3331" max="3332" width="12" style="97" customWidth="1"/>
    <col min="3333" max="3333" width="8" style="97" customWidth="1"/>
    <col min="3334" max="3334" width="7.875" style="97" customWidth="1"/>
    <col min="3335" max="3336" width="7.875" style="97" hidden="1" customWidth="1"/>
    <col min="3337" max="3584" width="7.875" style="97"/>
    <col min="3585" max="3585" width="35.75" style="97" customWidth="1"/>
    <col min="3586" max="3586" width="7.875" style="97" hidden="1" customWidth="1"/>
    <col min="3587" max="3588" width="12" style="97" customWidth="1"/>
    <col min="3589" max="3589" width="8" style="97" customWidth="1"/>
    <col min="3590" max="3590" width="7.875" style="97" customWidth="1"/>
    <col min="3591" max="3592" width="7.875" style="97" hidden="1" customWidth="1"/>
    <col min="3593" max="3840" width="7.875" style="97"/>
    <col min="3841" max="3841" width="35.75" style="97" customWidth="1"/>
    <col min="3842" max="3842" width="7.875" style="97" hidden="1" customWidth="1"/>
    <col min="3843" max="3844" width="12" style="97" customWidth="1"/>
    <col min="3845" max="3845" width="8" style="97" customWidth="1"/>
    <col min="3846" max="3846" width="7.875" style="97" customWidth="1"/>
    <col min="3847" max="3848" width="7.875" style="97" hidden="1" customWidth="1"/>
    <col min="3849" max="4096" width="7.875" style="97"/>
    <col min="4097" max="4097" width="35.75" style="97" customWidth="1"/>
    <col min="4098" max="4098" width="7.875" style="97" hidden="1" customWidth="1"/>
    <col min="4099" max="4100" width="12" style="97" customWidth="1"/>
    <col min="4101" max="4101" width="8" style="97" customWidth="1"/>
    <col min="4102" max="4102" width="7.875" style="97" customWidth="1"/>
    <col min="4103" max="4104" width="7.875" style="97" hidden="1" customWidth="1"/>
    <col min="4105" max="4352" width="7.875" style="97"/>
    <col min="4353" max="4353" width="35.75" style="97" customWidth="1"/>
    <col min="4354" max="4354" width="7.875" style="97" hidden="1" customWidth="1"/>
    <col min="4355" max="4356" width="12" style="97" customWidth="1"/>
    <col min="4357" max="4357" width="8" style="97" customWidth="1"/>
    <col min="4358" max="4358" width="7.875" style="97" customWidth="1"/>
    <col min="4359" max="4360" width="7.875" style="97" hidden="1" customWidth="1"/>
    <col min="4361" max="4608" width="7.875" style="97"/>
    <col min="4609" max="4609" width="35.75" style="97" customWidth="1"/>
    <col min="4610" max="4610" width="7.875" style="97" hidden="1" customWidth="1"/>
    <col min="4611" max="4612" width="12" style="97" customWidth="1"/>
    <col min="4613" max="4613" width="8" style="97" customWidth="1"/>
    <col min="4614" max="4614" width="7.875" style="97" customWidth="1"/>
    <col min="4615" max="4616" width="7.875" style="97" hidden="1" customWidth="1"/>
    <col min="4617" max="4864" width="7.875" style="97"/>
    <col min="4865" max="4865" width="35.75" style="97" customWidth="1"/>
    <col min="4866" max="4866" width="7.875" style="97" hidden="1" customWidth="1"/>
    <col min="4867" max="4868" width="12" style="97" customWidth="1"/>
    <col min="4869" max="4869" width="8" style="97" customWidth="1"/>
    <col min="4870" max="4870" width="7.875" style="97" customWidth="1"/>
    <col min="4871" max="4872" width="7.875" style="97" hidden="1" customWidth="1"/>
    <col min="4873" max="5120" width="7.875" style="97"/>
    <col min="5121" max="5121" width="35.75" style="97" customWidth="1"/>
    <col min="5122" max="5122" width="7.875" style="97" hidden="1" customWidth="1"/>
    <col min="5123" max="5124" width="12" style="97" customWidth="1"/>
    <col min="5125" max="5125" width="8" style="97" customWidth="1"/>
    <col min="5126" max="5126" width="7.875" style="97" customWidth="1"/>
    <col min="5127" max="5128" width="7.875" style="97" hidden="1" customWidth="1"/>
    <col min="5129" max="5376" width="7.875" style="97"/>
    <col min="5377" max="5377" width="35.75" style="97" customWidth="1"/>
    <col min="5378" max="5378" width="7.875" style="97" hidden="1" customWidth="1"/>
    <col min="5379" max="5380" width="12" style="97" customWidth="1"/>
    <col min="5381" max="5381" width="8" style="97" customWidth="1"/>
    <col min="5382" max="5382" width="7.875" style="97" customWidth="1"/>
    <col min="5383" max="5384" width="7.875" style="97" hidden="1" customWidth="1"/>
    <col min="5385" max="5632" width="7.875" style="97"/>
    <col min="5633" max="5633" width="35.75" style="97" customWidth="1"/>
    <col min="5634" max="5634" width="7.875" style="97" hidden="1" customWidth="1"/>
    <col min="5635" max="5636" width="12" style="97" customWidth="1"/>
    <col min="5637" max="5637" width="8" style="97" customWidth="1"/>
    <col min="5638" max="5638" width="7.875" style="97" customWidth="1"/>
    <col min="5639" max="5640" width="7.875" style="97" hidden="1" customWidth="1"/>
    <col min="5641" max="5888" width="7.875" style="97"/>
    <col min="5889" max="5889" width="35.75" style="97" customWidth="1"/>
    <col min="5890" max="5890" width="7.875" style="97" hidden="1" customWidth="1"/>
    <col min="5891" max="5892" width="12" style="97" customWidth="1"/>
    <col min="5893" max="5893" width="8" style="97" customWidth="1"/>
    <col min="5894" max="5894" width="7.875" style="97" customWidth="1"/>
    <col min="5895" max="5896" width="7.875" style="97" hidden="1" customWidth="1"/>
    <col min="5897" max="6144" width="7.875" style="97"/>
    <col min="6145" max="6145" width="35.75" style="97" customWidth="1"/>
    <col min="6146" max="6146" width="7.875" style="97" hidden="1" customWidth="1"/>
    <col min="6147" max="6148" width="12" style="97" customWidth="1"/>
    <col min="6149" max="6149" width="8" style="97" customWidth="1"/>
    <col min="6150" max="6150" width="7.875" style="97" customWidth="1"/>
    <col min="6151" max="6152" width="7.875" style="97" hidden="1" customWidth="1"/>
    <col min="6153" max="6400" width="7.875" style="97"/>
    <col min="6401" max="6401" width="35.75" style="97" customWidth="1"/>
    <col min="6402" max="6402" width="7.875" style="97" hidden="1" customWidth="1"/>
    <col min="6403" max="6404" width="12" style="97" customWidth="1"/>
    <col min="6405" max="6405" width="8" style="97" customWidth="1"/>
    <col min="6406" max="6406" width="7.875" style="97" customWidth="1"/>
    <col min="6407" max="6408" width="7.875" style="97" hidden="1" customWidth="1"/>
    <col min="6409" max="6656" width="7.875" style="97"/>
    <col min="6657" max="6657" width="35.75" style="97" customWidth="1"/>
    <col min="6658" max="6658" width="7.875" style="97" hidden="1" customWidth="1"/>
    <col min="6659" max="6660" width="12" style="97" customWidth="1"/>
    <col min="6661" max="6661" width="8" style="97" customWidth="1"/>
    <col min="6662" max="6662" width="7.875" style="97" customWidth="1"/>
    <col min="6663" max="6664" width="7.875" style="97" hidden="1" customWidth="1"/>
    <col min="6665" max="6912" width="7.875" style="97"/>
    <col min="6913" max="6913" width="35.75" style="97" customWidth="1"/>
    <col min="6914" max="6914" width="7.875" style="97" hidden="1" customWidth="1"/>
    <col min="6915" max="6916" width="12" style="97" customWidth="1"/>
    <col min="6917" max="6917" width="8" style="97" customWidth="1"/>
    <col min="6918" max="6918" width="7.875" style="97" customWidth="1"/>
    <col min="6919" max="6920" width="7.875" style="97" hidden="1" customWidth="1"/>
    <col min="6921" max="7168" width="7.875" style="97"/>
    <col min="7169" max="7169" width="35.75" style="97" customWidth="1"/>
    <col min="7170" max="7170" width="7.875" style="97" hidden="1" customWidth="1"/>
    <col min="7171" max="7172" width="12" style="97" customWidth="1"/>
    <col min="7173" max="7173" width="8" style="97" customWidth="1"/>
    <col min="7174" max="7174" width="7.875" style="97" customWidth="1"/>
    <col min="7175" max="7176" width="7.875" style="97" hidden="1" customWidth="1"/>
    <col min="7177" max="7424" width="7.875" style="97"/>
    <col min="7425" max="7425" width="35.75" style="97" customWidth="1"/>
    <col min="7426" max="7426" width="7.875" style="97" hidden="1" customWidth="1"/>
    <col min="7427" max="7428" width="12" style="97" customWidth="1"/>
    <col min="7429" max="7429" width="8" style="97" customWidth="1"/>
    <col min="7430" max="7430" width="7.875" style="97" customWidth="1"/>
    <col min="7431" max="7432" width="7.875" style="97" hidden="1" customWidth="1"/>
    <col min="7433" max="7680" width="7.875" style="97"/>
    <col min="7681" max="7681" width="35.75" style="97" customWidth="1"/>
    <col min="7682" max="7682" width="7.875" style="97" hidden="1" customWidth="1"/>
    <col min="7683" max="7684" width="12" style="97" customWidth="1"/>
    <col min="7685" max="7685" width="8" style="97" customWidth="1"/>
    <col min="7686" max="7686" width="7.875" style="97" customWidth="1"/>
    <col min="7687" max="7688" width="7.875" style="97" hidden="1" customWidth="1"/>
    <col min="7689" max="7936" width="7.875" style="97"/>
    <col min="7937" max="7937" width="35.75" style="97" customWidth="1"/>
    <col min="7938" max="7938" width="7.875" style="97" hidden="1" customWidth="1"/>
    <col min="7939" max="7940" width="12" style="97" customWidth="1"/>
    <col min="7941" max="7941" width="8" style="97" customWidth="1"/>
    <col min="7942" max="7942" width="7.875" style="97" customWidth="1"/>
    <col min="7943" max="7944" width="7.875" style="97" hidden="1" customWidth="1"/>
    <col min="7945" max="8192" width="7.875" style="97"/>
    <col min="8193" max="8193" width="35.75" style="97" customWidth="1"/>
    <col min="8194" max="8194" width="7.875" style="97" hidden="1" customWidth="1"/>
    <col min="8195" max="8196" width="12" style="97" customWidth="1"/>
    <col min="8197" max="8197" width="8" style="97" customWidth="1"/>
    <col min="8198" max="8198" width="7.875" style="97" customWidth="1"/>
    <col min="8199" max="8200" width="7.875" style="97" hidden="1" customWidth="1"/>
    <col min="8201" max="8448" width="7.875" style="97"/>
    <col min="8449" max="8449" width="35.75" style="97" customWidth="1"/>
    <col min="8450" max="8450" width="7.875" style="97" hidden="1" customWidth="1"/>
    <col min="8451" max="8452" width="12" style="97" customWidth="1"/>
    <col min="8453" max="8453" width="8" style="97" customWidth="1"/>
    <col min="8454" max="8454" width="7.875" style="97" customWidth="1"/>
    <col min="8455" max="8456" width="7.875" style="97" hidden="1" customWidth="1"/>
    <col min="8457" max="8704" width="7.875" style="97"/>
    <col min="8705" max="8705" width="35.75" style="97" customWidth="1"/>
    <col min="8706" max="8706" width="7.875" style="97" hidden="1" customWidth="1"/>
    <col min="8707" max="8708" width="12" style="97" customWidth="1"/>
    <col min="8709" max="8709" width="8" style="97" customWidth="1"/>
    <col min="8710" max="8710" width="7.875" style="97" customWidth="1"/>
    <col min="8711" max="8712" width="7.875" style="97" hidden="1" customWidth="1"/>
    <col min="8713" max="8960" width="7.875" style="97"/>
    <col min="8961" max="8961" width="35.75" style="97" customWidth="1"/>
    <col min="8962" max="8962" width="7.875" style="97" hidden="1" customWidth="1"/>
    <col min="8963" max="8964" width="12" style="97" customWidth="1"/>
    <col min="8965" max="8965" width="8" style="97" customWidth="1"/>
    <col min="8966" max="8966" width="7.875" style="97" customWidth="1"/>
    <col min="8967" max="8968" width="7.875" style="97" hidden="1" customWidth="1"/>
    <col min="8969" max="9216" width="7.875" style="97"/>
    <col min="9217" max="9217" width="35.75" style="97" customWidth="1"/>
    <col min="9218" max="9218" width="7.875" style="97" hidden="1" customWidth="1"/>
    <col min="9219" max="9220" width="12" style="97" customWidth="1"/>
    <col min="9221" max="9221" width="8" style="97" customWidth="1"/>
    <col min="9222" max="9222" width="7.875" style="97" customWidth="1"/>
    <col min="9223" max="9224" width="7.875" style="97" hidden="1" customWidth="1"/>
    <col min="9225" max="9472" width="7.875" style="97"/>
    <col min="9473" max="9473" width="35.75" style="97" customWidth="1"/>
    <col min="9474" max="9474" width="7.875" style="97" hidden="1" customWidth="1"/>
    <col min="9475" max="9476" width="12" style="97" customWidth="1"/>
    <col min="9477" max="9477" width="8" style="97" customWidth="1"/>
    <col min="9478" max="9478" width="7.875" style="97" customWidth="1"/>
    <col min="9479" max="9480" width="7.875" style="97" hidden="1" customWidth="1"/>
    <col min="9481" max="9728" width="7.875" style="97"/>
    <col min="9729" max="9729" width="35.75" style="97" customWidth="1"/>
    <col min="9730" max="9730" width="7.875" style="97" hidden="1" customWidth="1"/>
    <col min="9731" max="9732" width="12" style="97" customWidth="1"/>
    <col min="9733" max="9733" width="8" style="97" customWidth="1"/>
    <col min="9734" max="9734" width="7.875" style="97" customWidth="1"/>
    <col min="9735" max="9736" width="7.875" style="97" hidden="1" customWidth="1"/>
    <col min="9737" max="9984" width="7.875" style="97"/>
    <col min="9985" max="9985" width="35.75" style="97" customWidth="1"/>
    <col min="9986" max="9986" width="7.875" style="97" hidden="1" customWidth="1"/>
    <col min="9987" max="9988" width="12" style="97" customWidth="1"/>
    <col min="9989" max="9989" width="8" style="97" customWidth="1"/>
    <col min="9990" max="9990" width="7.875" style="97" customWidth="1"/>
    <col min="9991" max="9992" width="7.875" style="97" hidden="1" customWidth="1"/>
    <col min="9993" max="10240" width="7.875" style="97"/>
    <col min="10241" max="10241" width="35.75" style="97" customWidth="1"/>
    <col min="10242" max="10242" width="7.875" style="97" hidden="1" customWidth="1"/>
    <col min="10243" max="10244" width="12" style="97" customWidth="1"/>
    <col min="10245" max="10245" width="8" style="97" customWidth="1"/>
    <col min="10246" max="10246" width="7.875" style="97" customWidth="1"/>
    <col min="10247" max="10248" width="7.875" style="97" hidden="1" customWidth="1"/>
    <col min="10249" max="10496" width="7.875" style="97"/>
    <col min="10497" max="10497" width="35.75" style="97" customWidth="1"/>
    <col min="10498" max="10498" width="7.875" style="97" hidden="1" customWidth="1"/>
    <col min="10499" max="10500" width="12" style="97" customWidth="1"/>
    <col min="10501" max="10501" width="8" style="97" customWidth="1"/>
    <col min="10502" max="10502" width="7.875" style="97" customWidth="1"/>
    <col min="10503" max="10504" width="7.875" style="97" hidden="1" customWidth="1"/>
    <col min="10505" max="10752" width="7.875" style="97"/>
    <col min="10753" max="10753" width="35.75" style="97" customWidth="1"/>
    <col min="10754" max="10754" width="7.875" style="97" hidden="1" customWidth="1"/>
    <col min="10755" max="10756" width="12" style="97" customWidth="1"/>
    <col min="10757" max="10757" width="8" style="97" customWidth="1"/>
    <col min="10758" max="10758" width="7.875" style="97" customWidth="1"/>
    <col min="10759" max="10760" width="7.875" style="97" hidden="1" customWidth="1"/>
    <col min="10761" max="11008" width="7.875" style="97"/>
    <col min="11009" max="11009" width="35.75" style="97" customWidth="1"/>
    <col min="11010" max="11010" width="7.875" style="97" hidden="1" customWidth="1"/>
    <col min="11011" max="11012" width="12" style="97" customWidth="1"/>
    <col min="11013" max="11013" width="8" style="97" customWidth="1"/>
    <col min="11014" max="11014" width="7.875" style="97" customWidth="1"/>
    <col min="11015" max="11016" width="7.875" style="97" hidden="1" customWidth="1"/>
    <col min="11017" max="11264" width="7.875" style="97"/>
    <col min="11265" max="11265" width="35.75" style="97" customWidth="1"/>
    <col min="11266" max="11266" width="7.875" style="97" hidden="1" customWidth="1"/>
    <col min="11267" max="11268" width="12" style="97" customWidth="1"/>
    <col min="11269" max="11269" width="8" style="97" customWidth="1"/>
    <col min="11270" max="11270" width="7.875" style="97" customWidth="1"/>
    <col min="11271" max="11272" width="7.875" style="97" hidden="1" customWidth="1"/>
    <col min="11273" max="11520" width="7.875" style="97"/>
    <col min="11521" max="11521" width="35.75" style="97" customWidth="1"/>
    <col min="11522" max="11522" width="7.875" style="97" hidden="1" customWidth="1"/>
    <col min="11523" max="11524" width="12" style="97" customWidth="1"/>
    <col min="11525" max="11525" width="8" style="97" customWidth="1"/>
    <col min="11526" max="11526" width="7.875" style="97" customWidth="1"/>
    <col min="11527" max="11528" width="7.875" style="97" hidden="1" customWidth="1"/>
    <col min="11529" max="11776" width="7.875" style="97"/>
    <col min="11777" max="11777" width="35.75" style="97" customWidth="1"/>
    <col min="11778" max="11778" width="7.875" style="97" hidden="1" customWidth="1"/>
    <col min="11779" max="11780" width="12" style="97" customWidth="1"/>
    <col min="11781" max="11781" width="8" style="97" customWidth="1"/>
    <col min="11782" max="11782" width="7.875" style="97" customWidth="1"/>
    <col min="11783" max="11784" width="7.875" style="97" hidden="1" customWidth="1"/>
    <col min="11785" max="12032" width="7.875" style="97"/>
    <col min="12033" max="12033" width="35.75" style="97" customWidth="1"/>
    <col min="12034" max="12034" width="7.875" style="97" hidden="1" customWidth="1"/>
    <col min="12035" max="12036" width="12" style="97" customWidth="1"/>
    <col min="12037" max="12037" width="8" style="97" customWidth="1"/>
    <col min="12038" max="12038" width="7.875" style="97" customWidth="1"/>
    <col min="12039" max="12040" width="7.875" style="97" hidden="1" customWidth="1"/>
    <col min="12041" max="12288" width="7.875" style="97"/>
    <col min="12289" max="12289" width="35.75" style="97" customWidth="1"/>
    <col min="12290" max="12290" width="7.875" style="97" hidden="1" customWidth="1"/>
    <col min="12291" max="12292" width="12" style="97" customWidth="1"/>
    <col min="12293" max="12293" width="8" style="97" customWidth="1"/>
    <col min="12294" max="12294" width="7.875" style="97" customWidth="1"/>
    <col min="12295" max="12296" width="7.875" style="97" hidden="1" customWidth="1"/>
    <col min="12297" max="12544" width="7.875" style="97"/>
    <col min="12545" max="12545" width="35.75" style="97" customWidth="1"/>
    <col min="12546" max="12546" width="7.875" style="97" hidden="1" customWidth="1"/>
    <col min="12547" max="12548" width="12" style="97" customWidth="1"/>
    <col min="12549" max="12549" width="8" style="97" customWidth="1"/>
    <col min="12550" max="12550" width="7.875" style="97" customWidth="1"/>
    <col min="12551" max="12552" width="7.875" style="97" hidden="1" customWidth="1"/>
    <col min="12553" max="12800" width="7.875" style="97"/>
    <col min="12801" max="12801" width="35.75" style="97" customWidth="1"/>
    <col min="12802" max="12802" width="7.875" style="97" hidden="1" customWidth="1"/>
    <col min="12803" max="12804" width="12" style="97" customWidth="1"/>
    <col min="12805" max="12805" width="8" style="97" customWidth="1"/>
    <col min="12806" max="12806" width="7.875" style="97" customWidth="1"/>
    <col min="12807" max="12808" width="7.875" style="97" hidden="1" customWidth="1"/>
    <col min="12809" max="13056" width="7.875" style="97"/>
    <col min="13057" max="13057" width="35.75" style="97" customWidth="1"/>
    <col min="13058" max="13058" width="7.875" style="97" hidden="1" customWidth="1"/>
    <col min="13059" max="13060" width="12" style="97" customWidth="1"/>
    <col min="13061" max="13061" width="8" style="97" customWidth="1"/>
    <col min="13062" max="13062" width="7.875" style="97" customWidth="1"/>
    <col min="13063" max="13064" width="7.875" style="97" hidden="1" customWidth="1"/>
    <col min="13065" max="13312" width="7.875" style="97"/>
    <col min="13313" max="13313" width="35.75" style="97" customWidth="1"/>
    <col min="13314" max="13314" width="7.875" style="97" hidden="1" customWidth="1"/>
    <col min="13315" max="13316" width="12" style="97" customWidth="1"/>
    <col min="13317" max="13317" width="8" style="97" customWidth="1"/>
    <col min="13318" max="13318" width="7.875" style="97" customWidth="1"/>
    <col min="13319" max="13320" width="7.875" style="97" hidden="1" customWidth="1"/>
    <col min="13321" max="13568" width="7.875" style="97"/>
    <col min="13569" max="13569" width="35.75" style="97" customWidth="1"/>
    <col min="13570" max="13570" width="7.875" style="97" hidden="1" customWidth="1"/>
    <col min="13571" max="13572" width="12" style="97" customWidth="1"/>
    <col min="13573" max="13573" width="8" style="97" customWidth="1"/>
    <col min="13574" max="13574" width="7.875" style="97" customWidth="1"/>
    <col min="13575" max="13576" width="7.875" style="97" hidden="1" customWidth="1"/>
    <col min="13577" max="13824" width="7.875" style="97"/>
    <col min="13825" max="13825" width="35.75" style="97" customWidth="1"/>
    <col min="13826" max="13826" width="7.875" style="97" hidden="1" customWidth="1"/>
    <col min="13827" max="13828" width="12" style="97" customWidth="1"/>
    <col min="13829" max="13829" width="8" style="97" customWidth="1"/>
    <col min="13830" max="13830" width="7.875" style="97" customWidth="1"/>
    <col min="13831" max="13832" width="7.875" style="97" hidden="1" customWidth="1"/>
    <col min="13833" max="14080" width="7.875" style="97"/>
    <col min="14081" max="14081" width="35.75" style="97" customWidth="1"/>
    <col min="14082" max="14082" width="7.875" style="97" hidden="1" customWidth="1"/>
    <col min="14083" max="14084" width="12" style="97" customWidth="1"/>
    <col min="14085" max="14085" width="8" style="97" customWidth="1"/>
    <col min="14086" max="14086" width="7.875" style="97" customWidth="1"/>
    <col min="14087" max="14088" width="7.875" style="97" hidden="1" customWidth="1"/>
    <col min="14089" max="14336" width="7.875" style="97"/>
    <col min="14337" max="14337" width="35.75" style="97" customWidth="1"/>
    <col min="14338" max="14338" width="7.875" style="97" hidden="1" customWidth="1"/>
    <col min="14339" max="14340" width="12" style="97" customWidth="1"/>
    <col min="14341" max="14341" width="8" style="97" customWidth="1"/>
    <col min="14342" max="14342" width="7.875" style="97" customWidth="1"/>
    <col min="14343" max="14344" width="7.875" style="97" hidden="1" customWidth="1"/>
    <col min="14345" max="14592" width="7.875" style="97"/>
    <col min="14593" max="14593" width="35.75" style="97" customWidth="1"/>
    <col min="14594" max="14594" width="7.875" style="97" hidden="1" customWidth="1"/>
    <col min="14595" max="14596" width="12" style="97" customWidth="1"/>
    <col min="14597" max="14597" width="8" style="97" customWidth="1"/>
    <col min="14598" max="14598" width="7.875" style="97" customWidth="1"/>
    <col min="14599" max="14600" width="7.875" style="97" hidden="1" customWidth="1"/>
    <col min="14601" max="14848" width="7.875" style="97"/>
    <col min="14849" max="14849" width="35.75" style="97" customWidth="1"/>
    <col min="14850" max="14850" width="7.875" style="97" hidden="1" customWidth="1"/>
    <col min="14851" max="14852" width="12" style="97" customWidth="1"/>
    <col min="14853" max="14853" width="8" style="97" customWidth="1"/>
    <col min="14854" max="14854" width="7.875" style="97" customWidth="1"/>
    <col min="14855" max="14856" width="7.875" style="97" hidden="1" customWidth="1"/>
    <col min="14857" max="15104" width="7.875" style="97"/>
    <col min="15105" max="15105" width="35.75" style="97" customWidth="1"/>
    <col min="15106" max="15106" width="7.875" style="97" hidden="1" customWidth="1"/>
    <col min="15107" max="15108" width="12" style="97" customWidth="1"/>
    <col min="15109" max="15109" width="8" style="97" customWidth="1"/>
    <col min="15110" max="15110" width="7.875" style="97" customWidth="1"/>
    <col min="15111" max="15112" width="7.875" style="97" hidden="1" customWidth="1"/>
    <col min="15113" max="15360" width="7.875" style="97"/>
    <col min="15361" max="15361" width="35.75" style="97" customWidth="1"/>
    <col min="15362" max="15362" width="7.875" style="97" hidden="1" customWidth="1"/>
    <col min="15363" max="15364" width="12" style="97" customWidth="1"/>
    <col min="15365" max="15365" width="8" style="97" customWidth="1"/>
    <col min="15366" max="15366" width="7.875" style="97" customWidth="1"/>
    <col min="15367" max="15368" width="7.875" style="97" hidden="1" customWidth="1"/>
    <col min="15369" max="15616" width="7.875" style="97"/>
    <col min="15617" max="15617" width="35.75" style="97" customWidth="1"/>
    <col min="15618" max="15618" width="7.875" style="97" hidden="1" customWidth="1"/>
    <col min="15619" max="15620" width="12" style="97" customWidth="1"/>
    <col min="15621" max="15621" width="8" style="97" customWidth="1"/>
    <col min="15622" max="15622" width="7.875" style="97" customWidth="1"/>
    <col min="15623" max="15624" width="7.875" style="97" hidden="1" customWidth="1"/>
    <col min="15625" max="15872" width="7.875" style="97"/>
    <col min="15873" max="15873" width="35.75" style="97" customWidth="1"/>
    <col min="15874" max="15874" width="7.875" style="97" hidden="1" customWidth="1"/>
    <col min="15875" max="15876" width="12" style="97" customWidth="1"/>
    <col min="15877" max="15877" width="8" style="97" customWidth="1"/>
    <col min="15878" max="15878" width="7.875" style="97" customWidth="1"/>
    <col min="15879" max="15880" width="7.875" style="97" hidden="1" customWidth="1"/>
    <col min="15881" max="16128" width="7.875" style="97"/>
    <col min="16129" max="16129" width="35.75" style="97" customWidth="1"/>
    <col min="16130" max="16130" width="7.875" style="97" hidden="1" customWidth="1"/>
    <col min="16131" max="16132" width="12" style="97" customWidth="1"/>
    <col min="16133" max="16133" width="8" style="97" customWidth="1"/>
    <col min="16134" max="16134" width="7.875" style="97" customWidth="1"/>
    <col min="16135" max="16136" width="7.875" style="97" hidden="1" customWidth="1"/>
    <col min="16137" max="16384" width="7.875" style="97"/>
  </cols>
  <sheetData>
    <row r="1" spans="1:5" ht="27" customHeight="1">
      <c r="A1" s="317" t="s">
        <v>1571</v>
      </c>
      <c r="B1" s="317"/>
      <c r="C1" s="98"/>
      <c r="D1" s="99"/>
    </row>
    <row r="2" spans="1:5" ht="61.15" customHeight="1">
      <c r="A2" s="318" t="s">
        <v>1589</v>
      </c>
      <c r="B2" s="319"/>
      <c r="C2" s="319"/>
      <c r="D2" s="319"/>
    </row>
    <row r="3" spans="1:5" s="93" customFormat="1" ht="18.75" customHeight="1">
      <c r="B3" s="102"/>
      <c r="C3" s="102"/>
      <c r="D3" s="103" t="s">
        <v>1122</v>
      </c>
    </row>
    <row r="4" spans="1:5" s="93" customFormat="1" ht="45.6" customHeight="1">
      <c r="A4" s="327" t="s">
        <v>1145</v>
      </c>
      <c r="B4" s="329" t="s">
        <v>1249</v>
      </c>
      <c r="C4" s="327" t="s">
        <v>1250</v>
      </c>
      <c r="D4" s="323" t="s">
        <v>1251</v>
      </c>
    </row>
    <row r="5" spans="1:5" s="94" customFormat="1" ht="33.6" customHeight="1">
      <c r="A5" s="328"/>
      <c r="B5" s="330"/>
      <c r="C5" s="328"/>
      <c r="D5" s="324"/>
      <c r="E5" s="106"/>
    </row>
    <row r="6" spans="1:5" s="96" customFormat="1" ht="22.15" customHeight="1">
      <c r="A6" s="215" t="s">
        <v>1150</v>
      </c>
      <c r="B6" s="160" t="s">
        <v>73</v>
      </c>
      <c r="C6" s="161">
        <v>100</v>
      </c>
      <c r="D6" s="161">
        <v>40</v>
      </c>
      <c r="E6" s="114"/>
    </row>
    <row r="7" spans="1:5" s="96" customFormat="1" ht="22.15" customHeight="1">
      <c r="A7" s="216">
        <v>1</v>
      </c>
      <c r="B7" s="163" t="s">
        <v>1252</v>
      </c>
      <c r="C7" s="164">
        <v>100</v>
      </c>
      <c r="D7" s="164">
        <v>40</v>
      </c>
      <c r="E7" s="114"/>
    </row>
    <row r="8" spans="1:5" s="158" customFormat="1" ht="22.15" customHeight="1">
      <c r="A8" s="215" t="s">
        <v>1154</v>
      </c>
      <c r="B8" s="160" t="s">
        <v>382</v>
      </c>
      <c r="C8" s="161">
        <v>984</v>
      </c>
      <c r="D8" s="161">
        <v>541.5</v>
      </c>
    </row>
    <row r="9" spans="1:5" ht="22.15" customHeight="1">
      <c r="A9" s="216">
        <v>2</v>
      </c>
      <c r="B9" s="163" t="s">
        <v>1253</v>
      </c>
      <c r="C9" s="164">
        <v>469</v>
      </c>
      <c r="D9" s="164">
        <v>407</v>
      </c>
    </row>
    <row r="10" spans="1:5" ht="22.15" customHeight="1">
      <c r="A10" s="216">
        <v>3</v>
      </c>
      <c r="B10" s="163" t="s">
        <v>1254</v>
      </c>
      <c r="C10" s="164">
        <v>515</v>
      </c>
      <c r="D10" s="164">
        <v>134.5</v>
      </c>
    </row>
    <row r="11" spans="1:5" s="158" customFormat="1" ht="22.15" customHeight="1">
      <c r="A11" s="215" t="s">
        <v>1156</v>
      </c>
      <c r="B11" s="160" t="s">
        <v>512</v>
      </c>
      <c r="C11" s="161">
        <v>400</v>
      </c>
      <c r="D11" s="161">
        <v>165.05</v>
      </c>
    </row>
    <row r="12" spans="1:5" ht="22.15" customHeight="1">
      <c r="A12" s="216">
        <v>4</v>
      </c>
      <c r="B12" s="163" t="s">
        <v>1255</v>
      </c>
      <c r="C12" s="164">
        <v>36</v>
      </c>
      <c r="D12" s="164">
        <v>17</v>
      </c>
    </row>
    <row r="13" spans="1:5" ht="22.15" customHeight="1">
      <c r="A13" s="216">
        <v>5</v>
      </c>
      <c r="B13" s="163" t="s">
        <v>1256</v>
      </c>
      <c r="C13" s="164">
        <v>126</v>
      </c>
      <c r="D13" s="164">
        <v>114</v>
      </c>
    </row>
    <row r="14" spans="1:5" ht="22.15" customHeight="1">
      <c r="A14" s="216">
        <v>7</v>
      </c>
      <c r="B14" s="163" t="s">
        <v>1257</v>
      </c>
      <c r="C14" s="164">
        <v>18</v>
      </c>
      <c r="D14" s="164">
        <v>16.7</v>
      </c>
    </row>
    <row r="15" spans="1:5" ht="22.15" customHeight="1">
      <c r="A15" s="216">
        <v>8</v>
      </c>
      <c r="B15" s="163" t="s">
        <v>1258</v>
      </c>
      <c r="C15" s="164">
        <v>220</v>
      </c>
      <c r="D15" s="164">
        <v>17.350000000000001</v>
      </c>
    </row>
    <row r="16" spans="1:5" s="158" customFormat="1" ht="22.15" customHeight="1">
      <c r="A16" s="215" t="s">
        <v>1161</v>
      </c>
      <c r="B16" s="160" t="s">
        <v>642</v>
      </c>
      <c r="C16" s="161">
        <v>1343</v>
      </c>
      <c r="D16" s="161">
        <v>1232.2449999999999</v>
      </c>
    </row>
    <row r="17" spans="1:4" ht="22.15" customHeight="1">
      <c r="A17" s="216">
        <v>9</v>
      </c>
      <c r="B17" s="163" t="s">
        <v>1259</v>
      </c>
      <c r="C17" s="164">
        <v>225</v>
      </c>
      <c r="D17" s="164">
        <v>150</v>
      </c>
    </row>
    <row r="18" spans="1:4" ht="22.15" customHeight="1">
      <c r="A18" s="216">
        <v>10</v>
      </c>
      <c r="B18" s="163" t="s">
        <v>1260</v>
      </c>
      <c r="C18" s="164">
        <v>58</v>
      </c>
      <c r="D18" s="164">
        <v>57.075000000000003</v>
      </c>
    </row>
    <row r="19" spans="1:4" ht="22.15" customHeight="1">
      <c r="A19" s="216">
        <v>11</v>
      </c>
      <c r="B19" s="163" t="s">
        <v>1261</v>
      </c>
      <c r="C19" s="164">
        <v>874</v>
      </c>
      <c r="D19" s="164">
        <v>873.49</v>
      </c>
    </row>
    <row r="20" spans="1:4" ht="22.15" customHeight="1">
      <c r="A20" s="216">
        <v>12</v>
      </c>
      <c r="B20" s="163" t="s">
        <v>1262</v>
      </c>
      <c r="C20" s="164">
        <v>186</v>
      </c>
      <c r="D20" s="164">
        <v>151.68</v>
      </c>
    </row>
    <row r="21" spans="1:4" s="158" customFormat="1" ht="22.15" customHeight="1">
      <c r="A21" s="215" t="s">
        <v>1173</v>
      </c>
      <c r="B21" s="160" t="s">
        <v>766</v>
      </c>
      <c r="C21" s="161">
        <v>4493.9160000000002</v>
      </c>
      <c r="D21" s="161">
        <f>SUM(D22:D32)</f>
        <v>3116.0839999999998</v>
      </c>
    </row>
    <row r="22" spans="1:4" ht="22.15" customHeight="1">
      <c r="A22" s="216">
        <v>13</v>
      </c>
      <c r="B22" s="163" t="s">
        <v>1263</v>
      </c>
      <c r="C22" s="164">
        <v>30</v>
      </c>
      <c r="D22" s="164">
        <v>30</v>
      </c>
    </row>
    <row r="23" spans="1:4" ht="22.15" customHeight="1">
      <c r="A23" s="216">
        <v>14</v>
      </c>
      <c r="B23" s="163" t="s">
        <v>1264</v>
      </c>
      <c r="C23" s="164">
        <v>433.916</v>
      </c>
      <c r="D23" s="164">
        <v>412.88400000000001</v>
      </c>
    </row>
    <row r="24" spans="1:4" ht="22.15" customHeight="1">
      <c r="A24" s="216">
        <v>15</v>
      </c>
      <c r="B24" s="163" t="s">
        <v>1265</v>
      </c>
      <c r="C24" s="164">
        <v>37</v>
      </c>
      <c r="D24" s="164">
        <v>14.7</v>
      </c>
    </row>
    <row r="25" spans="1:4" ht="22.15" customHeight="1">
      <c r="A25" s="216">
        <v>16</v>
      </c>
      <c r="B25" s="163" t="s">
        <v>1266</v>
      </c>
      <c r="C25" s="164">
        <v>1163</v>
      </c>
      <c r="D25" s="164">
        <v>609.5</v>
      </c>
    </row>
    <row r="26" spans="1:4" ht="22.15" customHeight="1">
      <c r="A26" s="216">
        <v>17</v>
      </c>
      <c r="B26" s="163" t="s">
        <v>1267</v>
      </c>
      <c r="C26" s="164">
        <v>32</v>
      </c>
      <c r="D26" s="164">
        <v>32</v>
      </c>
    </row>
    <row r="27" spans="1:4" ht="22.15" customHeight="1">
      <c r="A27" s="216">
        <v>18</v>
      </c>
      <c r="B27" s="163" t="s">
        <v>1268</v>
      </c>
      <c r="C27" s="164">
        <v>300</v>
      </c>
      <c r="D27" s="164">
        <v>300</v>
      </c>
    </row>
    <row r="28" spans="1:4" ht="22.15" customHeight="1">
      <c r="A28" s="216">
        <v>19</v>
      </c>
      <c r="B28" s="163" t="s">
        <v>1269</v>
      </c>
      <c r="C28" s="164">
        <v>100</v>
      </c>
      <c r="D28" s="164">
        <v>100</v>
      </c>
    </row>
    <row r="29" spans="1:4" ht="22.15" customHeight="1">
      <c r="A29" s="216">
        <v>20</v>
      </c>
      <c r="B29" s="163" t="s">
        <v>1270</v>
      </c>
      <c r="C29" s="164">
        <v>550</v>
      </c>
      <c r="D29" s="164">
        <v>50</v>
      </c>
    </row>
    <row r="30" spans="1:4" ht="22.15" customHeight="1">
      <c r="A30" s="216">
        <v>21</v>
      </c>
      <c r="B30" s="163" t="s">
        <v>1271</v>
      </c>
      <c r="C30" s="164">
        <v>900</v>
      </c>
      <c r="D30" s="164">
        <v>900</v>
      </c>
    </row>
    <row r="31" spans="1:4" ht="22.15" customHeight="1">
      <c r="A31" s="216">
        <v>22</v>
      </c>
      <c r="B31" s="163" t="s">
        <v>1272</v>
      </c>
      <c r="C31" s="164">
        <v>468</v>
      </c>
      <c r="D31" s="164">
        <v>467</v>
      </c>
    </row>
    <row r="32" spans="1:4" ht="22.15" customHeight="1">
      <c r="A32" s="216">
        <v>23</v>
      </c>
      <c r="B32" s="163" t="s">
        <v>1273</v>
      </c>
      <c r="C32" s="164">
        <v>480</v>
      </c>
      <c r="D32" s="164">
        <v>200</v>
      </c>
    </row>
    <row r="33" spans="1:5" s="96" customFormat="1" ht="22.15" customHeight="1">
      <c r="A33" s="325" t="s">
        <v>62</v>
      </c>
      <c r="B33" s="326"/>
      <c r="C33" s="217">
        <f>C6+C8+C11+C16+C21</f>
        <v>7320.9160000000002</v>
      </c>
      <c r="D33" s="217">
        <f>D6+D8+D11+D16+D21</f>
        <v>5094.8789999999999</v>
      </c>
      <c r="E33" s="114"/>
    </row>
    <row r="34" spans="1:5" ht="21" customHeight="1">
      <c r="A34" s="314" t="s">
        <v>1274</v>
      </c>
      <c r="B34" s="315"/>
      <c r="C34" s="315"/>
      <c r="D34" s="315"/>
    </row>
    <row r="35" spans="1:5" ht="21" customHeight="1">
      <c r="A35" s="316"/>
      <c r="B35" s="316"/>
      <c r="C35" s="316"/>
      <c r="D35" s="316"/>
    </row>
    <row r="36" spans="1:5" ht="21" customHeight="1">
      <c r="A36" s="316"/>
      <c r="B36" s="316"/>
      <c r="C36" s="316"/>
      <c r="D36" s="316"/>
    </row>
    <row r="37" spans="1:5" ht="21" customHeight="1">
      <c r="A37" s="316"/>
      <c r="B37" s="316"/>
      <c r="C37" s="316"/>
      <c r="D37" s="316"/>
    </row>
  </sheetData>
  <mergeCells count="8">
    <mergeCell ref="A34:D37"/>
    <mergeCell ref="A1:B1"/>
    <mergeCell ref="A2:D2"/>
    <mergeCell ref="A33:B33"/>
    <mergeCell ref="A4:A5"/>
    <mergeCell ref="B4:B5"/>
    <mergeCell ref="C4:C5"/>
    <mergeCell ref="D4:D5"/>
  </mergeCells>
  <phoneticPr fontId="50" type="noConversion"/>
  <printOptions horizontalCentered="1"/>
  <pageMargins left="0.78680555555555598" right="0.74791666666666701" top="1.18055555555556" bottom="0.98402777777777795" header="0.51180555555555596" footer="0.51180555555555596"/>
  <pageSetup paperSize="9" firstPageNumber="4294963191"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18</vt:i4>
      </vt:variant>
    </vt:vector>
  </HeadingPairs>
  <TitlesOfParts>
    <vt:vector size="43" baseType="lpstr">
      <vt:lpstr>预算</vt:lpstr>
      <vt:lpstr>目录 </vt:lpstr>
      <vt:lpstr>附表1-1</vt:lpstr>
      <vt:lpstr>附表1-2</vt:lpstr>
      <vt:lpstr>附表1-3</vt:lpstr>
      <vt:lpstr>附表1-4</vt:lpstr>
      <vt:lpstr>附表1-5</vt:lpstr>
      <vt:lpstr>附表1-6-1</vt:lpstr>
      <vt:lpstr>附表1-6-2</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其他事项说明</vt:lpstr>
      <vt:lpstr>附表1</vt:lpstr>
      <vt:lpstr>附表2</vt:lpstr>
      <vt:lpstr>'附表1-1'!Print_Area</vt:lpstr>
      <vt:lpstr>'附表1-14'!Print_Area</vt:lpstr>
      <vt:lpstr>'附表1-18'!Print_Area</vt:lpstr>
      <vt:lpstr>'附表1-3'!Print_Area</vt:lpstr>
      <vt:lpstr>'附表1-5'!Print_Area</vt:lpstr>
      <vt:lpstr>'附表1-9'!Print_Area</vt:lpstr>
      <vt:lpstr>'附表1-12'!Print_Titles</vt:lpstr>
      <vt:lpstr>'附表1-14'!Print_Titles</vt:lpstr>
      <vt:lpstr>'附表1-17'!Print_Titles</vt:lpstr>
      <vt:lpstr>'附表1-18'!Print_Titles</vt:lpstr>
      <vt:lpstr>'附表1-2'!Print_Titles</vt:lpstr>
      <vt:lpstr>'附表1-3'!Print_Titles</vt:lpstr>
      <vt:lpstr>'附表1-4'!Print_Titles</vt:lpstr>
      <vt:lpstr>'附表1-5'!Print_Titles</vt:lpstr>
      <vt:lpstr>'附表1-6-1'!Print_Titles</vt:lpstr>
      <vt:lpstr>'附表1-6-2'!Print_Titles</vt:lpstr>
      <vt:lpstr>'附表1-7'!Print_Titles</vt:lpstr>
      <vt:lpstr>'附表1-9'!Print_Titles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China</cp:lastModifiedBy>
  <cp:lastPrinted>2017-10-27T02:01:28Z</cp:lastPrinted>
  <dcterms:created xsi:type="dcterms:W3CDTF">2006-09-16T00:00:00Z</dcterms:created>
  <dcterms:modified xsi:type="dcterms:W3CDTF">2025-03-28T01:28:00Z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